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hidePivotFieldList="1" autoCompressPictures="0"/>
  <bookViews>
    <workbookView xWindow="0" yWindow="-460" windowWidth="32000" windowHeight="18000" tabRatio="698"/>
  </bookViews>
  <sheets>
    <sheet name="begroting" sheetId="8" r:id="rId1"/>
    <sheet name="draaitabel 2015" sheetId="9" r:id="rId2"/>
    <sheet name="NL70RABO0370667999" sheetId="1" r:id="rId3"/>
    <sheet name="NL47RABO3658272244" sheetId="2" r:id="rId4"/>
    <sheet name="ledenmutaties 2015" sheetId="5" r:id="rId5"/>
    <sheet name="reserveringen" sheetId="7" r:id="rId6"/>
    <sheet name="Blad1" sheetId="10" r:id="rId7"/>
  </sheets>
  <definedNames>
    <definedName name="transactions_2" localSheetId="2">NL70RABO0370667999!$B$4:$S$45</definedName>
    <definedName name="transactions_3" localSheetId="2">NL70RABO0370667999!$B$46:$S$51</definedName>
  </definedNames>
  <calcPr calcId="140000" concurrentCalc="0"/>
  <pivotCaches>
    <pivotCache cacheId="24" r:id="rId8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8" l="1"/>
  <c r="F182" i="1"/>
  <c r="G182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D10" i="8"/>
  <c r="D30" i="8"/>
  <c r="D36" i="8"/>
  <c r="D38" i="8"/>
  <c r="B10" i="8"/>
  <c r="B17" i="8"/>
  <c r="B30" i="8"/>
  <c r="B36" i="8"/>
  <c r="B38" i="8"/>
  <c r="G13" i="2"/>
  <c r="F13" i="2"/>
  <c r="G15" i="2"/>
  <c r="G184" i="1"/>
</calcChain>
</file>

<file path=xl/connections.xml><?xml version="1.0" encoding="utf-8"?>
<connections xmlns="http://schemas.openxmlformats.org/spreadsheetml/2006/main">
  <connection id="1" name="transactions-2.txt" type="6" refreshedVersion="0" background="1" saveData="1">
    <textPr fileType="mac" sourceFile="Macintosh HD:Users:henkakkesijtsma:Downloads:transactions-2.txt" decimal="," thousands="." comma="1">
      <textFields count="19">
        <textField/>
        <textField/>
        <textField type="DMY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transactions-3.txt" type="6" refreshedVersion="0" background="1" saveData="1">
    <textPr fileType="mac" sourceFile="Macintosh HD:Users:henkakkesijtsma:Downloads:transactions-3.txt" decimal="," thousands="." comma="1">
      <textFields count="19">
        <textField/>
        <textField/>
        <textField type="DMY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<sst xmlns="http://schemas.openxmlformats.org/spreadsheetml/2006/main" count="528" uniqueCount="261">
  <si>
    <t>datum</t>
  </si>
  <si>
    <t>grootboek</t>
  </si>
  <si>
    <t>RABOBANK NR. 370667999</t>
  </si>
  <si>
    <t>afschr.</t>
  </si>
  <si>
    <t>Omschrijving</t>
  </si>
  <si>
    <t>debet</t>
  </si>
  <si>
    <t>credit</t>
  </si>
  <si>
    <t>nog te betalen</t>
  </si>
  <si>
    <t>nog te ontvangen</t>
  </si>
  <si>
    <t>plaatselijk belang Workum</t>
  </si>
  <si>
    <t>begroot</t>
  </si>
  <si>
    <t>werkelijk</t>
  </si>
  <si>
    <t>ontvangsten</t>
  </si>
  <si>
    <t>subsidie gemeente organisatie geld</t>
  </si>
  <si>
    <t>uitgaven</t>
  </si>
  <si>
    <t>subsidies:</t>
  </si>
  <si>
    <t>muziektent</t>
  </si>
  <si>
    <t>algemene kosten:</t>
  </si>
  <si>
    <t>drukwerk en nieuwsbrief</t>
  </si>
  <si>
    <t>representatiekosten</t>
  </si>
  <si>
    <t>bestuurskosten/werkbezoek</t>
  </si>
  <si>
    <t>KvK/donatie/postbus</t>
  </si>
  <si>
    <t>advertenties en reclame</t>
  </si>
  <si>
    <t>sinterklaasfeest</t>
  </si>
  <si>
    <t>AED Kosten</t>
  </si>
  <si>
    <t>erkenning/uitreiking</t>
  </si>
  <si>
    <t>financiele baten en lasten:</t>
  </si>
  <si>
    <t>Resultaat</t>
  </si>
  <si>
    <t>contributie 2014</t>
  </si>
  <si>
    <t>begin saldo</t>
  </si>
  <si>
    <t>Banksaldo</t>
  </si>
  <si>
    <t>RABOBANK NR. NL47RABO03658272244</t>
  </si>
  <si>
    <t>saldo</t>
  </si>
  <si>
    <t>rente</t>
  </si>
  <si>
    <t>bankkosten</t>
  </si>
  <si>
    <t>Nieuwe leden 2015</t>
  </si>
  <si>
    <t>Leden met opzegging 2015</t>
  </si>
  <si>
    <t>reservering evenementenbord</t>
  </si>
  <si>
    <t>Reservering skatebaan</t>
  </si>
  <si>
    <t>boekjaar</t>
  </si>
  <si>
    <t>omschrijving</t>
  </si>
  <si>
    <t>bedrag</t>
  </si>
  <si>
    <t>Niet uitgekeerde reserveringen.</t>
  </si>
  <si>
    <t>rente 2015</t>
  </si>
  <si>
    <t>beginsaldo 1-1-2015</t>
  </si>
  <si>
    <t>periode 1-10 - 31-12 2014</t>
  </si>
  <si>
    <t>contributie 2014 DJ Kuipers fact 2014-121</t>
  </si>
  <si>
    <t>contributie 2014 d g de boer</t>
  </si>
  <si>
    <t>contributie 2014 JF Douma</t>
  </si>
  <si>
    <t>bestuurskosten</t>
  </si>
  <si>
    <t>fact 2015 003. vergadering 10 dec</t>
  </si>
  <si>
    <t>donatie</t>
  </si>
  <si>
    <t>vrienden van jopie huisman</t>
  </si>
  <si>
    <t>fact 2015 017 vergadering 15-1</t>
  </si>
  <si>
    <t>fact 2014- 053 verlate factuur vergadering 13 maart 2014</t>
  </si>
  <si>
    <t>W Popkema, combo nieuwjaarsreceptje</t>
  </si>
  <si>
    <t>actie zwembad</t>
  </si>
  <si>
    <t>fact 6167/1617 flyers actie zwembad</t>
  </si>
  <si>
    <t>contr 2014 585 pjg meinderts</t>
  </si>
  <si>
    <t>kruispost</t>
  </si>
  <si>
    <t>OVB 244</t>
  </si>
  <si>
    <t>tractaties busreis</t>
  </si>
  <si>
    <t>subsidie</t>
  </si>
  <si>
    <t>Bijdrage monument lancaster</t>
  </si>
  <si>
    <t>adv friso nieuwjaarsreceptie</t>
  </si>
  <si>
    <t>bijdrage 11 steden oldtimer rally 30 j jubileum</t>
  </si>
  <si>
    <t>fact 2015001 vergoeding sinterklaasintocht</t>
  </si>
  <si>
    <t>helft aankoop lampjes voor verkoop</t>
  </si>
  <si>
    <t>actie de rolpeal</t>
  </si>
  <si>
    <t>contributie</t>
  </si>
  <si>
    <t>begroting 2015</t>
  </si>
  <si>
    <t>koninklijke post.nl fact 520091540</t>
  </si>
  <si>
    <t>Arriva touring bv fact 19683/0074755 2x touringcar</t>
  </si>
  <si>
    <t>bronzen penning workummer van het jaar</t>
  </si>
  <si>
    <t>etiketten nieuwsbrief</t>
  </si>
  <si>
    <t>kosten per 1-1-2015  -  31-3-2015</t>
  </si>
  <si>
    <t>drukwerk</t>
  </si>
  <si>
    <t>postbus</t>
  </si>
  <si>
    <t>huur postbus</t>
  </si>
  <si>
    <t>erkenning uitreiking</t>
  </si>
  <si>
    <t>rente en kosten</t>
  </si>
  <si>
    <t>ida hylkema adv friso 21 maart</t>
  </si>
  <si>
    <t>fact 2015002</t>
  </si>
  <si>
    <t>fact 2015-049  vergadering 9 maart klameare</t>
  </si>
  <si>
    <t>bezorgkosten nieuwsbrief</t>
  </si>
  <si>
    <t>klameare fact 2015 070</t>
  </si>
  <si>
    <t>fact 11714 adv jaarvergadering</t>
  </si>
  <si>
    <t>advertentie</t>
  </si>
  <si>
    <t>bedankjes jaarvergadering</t>
  </si>
  <si>
    <t>Fact 6388/1617Hunia nieuwsbrief april</t>
  </si>
  <si>
    <t>4x cadeau pakket jaarvergadering</t>
  </si>
  <si>
    <t>contributie 2014 2014-102</t>
  </si>
  <si>
    <t>Groen. Boeket workumer el</t>
  </si>
  <si>
    <t>derde deel rek nieuwjaarsreceptie klameare</t>
  </si>
  <si>
    <t>klameare vergadering 28-5</t>
  </si>
  <si>
    <t>postzegels + fotolijst</t>
  </si>
  <si>
    <t>derde deel nieuwjaarsreceptie promotie workum</t>
  </si>
  <si>
    <t>kosten per 1-4-2015  -  30-6-2015</t>
  </si>
  <si>
    <t>transip bv domeinnaam website</t>
  </si>
  <si>
    <t>kosten per 1-7-2015  -  31-7-2015</t>
  </si>
  <si>
    <t>cadeau opening kinderopvang Sisa</t>
  </si>
  <si>
    <t>uitje 12 september</t>
  </si>
  <si>
    <t>St promotie workum. Fact 2015074 bloembakken</t>
  </si>
  <si>
    <t>vergadering 26-8 en 3-9</t>
  </si>
  <si>
    <t>derde deel nieuwjaarsreceptie workum.nl</t>
  </si>
  <si>
    <t>fact 2015-153   29-9</t>
  </si>
  <si>
    <t>kosten per 1-9-2015  -  31-9-2015</t>
  </si>
  <si>
    <t>terugboeking incasso zevering</t>
  </si>
  <si>
    <t>afkeur incasso priore</t>
  </si>
  <si>
    <t>euro incasso batch 167RCUR</t>
  </si>
  <si>
    <t>terugboeking incasso S van Tuinen</t>
  </si>
  <si>
    <t>terugboeking incasso door bank rekeningnummer gesloten</t>
  </si>
  <si>
    <t>terugboeking incasso A Speerstra</t>
  </si>
  <si>
    <t>terugboeking incasso T Huisman (oneens)</t>
  </si>
  <si>
    <t>terugboekng incasso A Meinsdma-bouma (oneens)</t>
  </si>
  <si>
    <t>2015-587</t>
  </si>
  <si>
    <t>2015-589</t>
  </si>
  <si>
    <t>nieuwenhuis kreek</t>
  </si>
  <si>
    <t>2015-138</t>
  </si>
  <si>
    <t>2015-586</t>
  </si>
  <si>
    <t>contr westerhuis</t>
  </si>
  <si>
    <t>terugboeking incasso lid 296</t>
  </si>
  <si>
    <t>2015-608</t>
  </si>
  <si>
    <t>terugboeking incasso lid 320</t>
  </si>
  <si>
    <t>terugboeking incasso lid 181</t>
  </si>
  <si>
    <t>euro incasso batch 167frst</t>
  </si>
  <si>
    <t>2015-583</t>
  </si>
  <si>
    <t>terugboeking incasso lid 54</t>
  </si>
  <si>
    <t>terugboeking incasso lid 87</t>
  </si>
  <si>
    <t>terugboeking incasso lid 262</t>
  </si>
  <si>
    <t>2015-610</t>
  </si>
  <si>
    <t>2015-612</t>
  </si>
  <si>
    <t xml:space="preserve"> terugboeking incasso lid 170</t>
  </si>
  <si>
    <t xml:space="preserve"> terugboeking incasso lid 247</t>
  </si>
  <si>
    <t xml:space="preserve"> terugboeking incasso lid 130</t>
  </si>
  <si>
    <t xml:space="preserve"> terugboeking incasso lid 41</t>
  </si>
  <si>
    <t xml:space="preserve"> terugboeking incasso lid 124</t>
  </si>
  <si>
    <t>2015-606</t>
  </si>
  <si>
    <t>fact 2015018 el gusto</t>
  </si>
  <si>
    <t>2015-526</t>
  </si>
  <si>
    <t>2015-210</t>
  </si>
  <si>
    <t xml:space="preserve"> terugboeking incasso lid 244</t>
  </si>
  <si>
    <t xml:space="preserve"> terugboeking incasso lid 31</t>
  </si>
  <si>
    <t xml:space="preserve"> terugboeking incasso lid 450</t>
  </si>
  <si>
    <t xml:space="preserve"> terugboeking incasso lid 264</t>
  </si>
  <si>
    <t xml:space="preserve"> terugboeking incasso lid 593</t>
  </si>
  <si>
    <t xml:space="preserve"> terugboeking incasso lid 504</t>
  </si>
  <si>
    <t xml:space="preserve"> terugboeking incasso lid 143</t>
  </si>
  <si>
    <t xml:space="preserve"> terugboeking incasso lid 273</t>
  </si>
  <si>
    <t xml:space="preserve"> terugboeking incasso lid 76</t>
  </si>
  <si>
    <t>2015-196</t>
  </si>
  <si>
    <t>2015-572</t>
  </si>
  <si>
    <t>2015-541</t>
  </si>
  <si>
    <t>2015-110</t>
  </si>
  <si>
    <t>2015-453</t>
  </si>
  <si>
    <t>2015-550</t>
  </si>
  <si>
    <t>2015-569</t>
  </si>
  <si>
    <t>2015-573</t>
  </si>
  <si>
    <t>2015-461</t>
  </si>
  <si>
    <t>2015-563</t>
  </si>
  <si>
    <t>2015-137</t>
  </si>
  <si>
    <t>2015-95</t>
  </si>
  <si>
    <t>2015-188</t>
  </si>
  <si>
    <t>2015-567</t>
  </si>
  <si>
    <t>2015-189</t>
  </si>
  <si>
    <t>bijdrage bloembakken gem swf</t>
  </si>
  <si>
    <t>2015-598</t>
  </si>
  <si>
    <t>2015-32</t>
  </si>
  <si>
    <t>2015-478</t>
  </si>
  <si>
    <t>2015-584</t>
  </si>
  <si>
    <t>gem swf organisatiegeld 2015</t>
  </si>
  <si>
    <t>2015-479</t>
  </si>
  <si>
    <t>fact 2015102</t>
  </si>
  <si>
    <t>2015-121</t>
  </si>
  <si>
    <t>2015-575</t>
  </si>
  <si>
    <t>2015- r vd zee gietema</t>
  </si>
  <si>
    <t>2015-Melhbaum Howell</t>
  </si>
  <si>
    <t>2015- vd valk v dijk</t>
  </si>
  <si>
    <t>2015-521</t>
  </si>
  <si>
    <t>2015-Meinsersma</t>
  </si>
  <si>
    <t>2015-RT de Groot</t>
  </si>
  <si>
    <t>2015-580</t>
  </si>
  <si>
    <t>2015-152</t>
  </si>
  <si>
    <t>2015-507</t>
  </si>
  <si>
    <t>2015-611</t>
  </si>
  <si>
    <t>2015-387</t>
  </si>
  <si>
    <t>kosten per 1-10-2015  -  31-10-2015</t>
  </si>
  <si>
    <t>kosten per 1-11-2015  - 1-11-2015</t>
  </si>
  <si>
    <t>2015-336</t>
  </si>
  <si>
    <t>2015-tijtsma</t>
  </si>
  <si>
    <t>envelopen</t>
  </si>
  <si>
    <t>2015-155</t>
  </si>
  <si>
    <t>2015-115</t>
  </si>
  <si>
    <t>2015-579</t>
  </si>
  <si>
    <t>2015-206</t>
  </si>
  <si>
    <t>2015-31 &amp; 2015-581</t>
  </si>
  <si>
    <t>2015-450</t>
  </si>
  <si>
    <t>2015-101</t>
  </si>
  <si>
    <t>2015-320</t>
  </si>
  <si>
    <t>2015-247</t>
  </si>
  <si>
    <t>2015-249</t>
  </si>
  <si>
    <t>2015-446</t>
  </si>
  <si>
    <t>2015-39</t>
  </si>
  <si>
    <t>2015-170</t>
  </si>
  <si>
    <t>2015-jachtwerf horsa</t>
  </si>
  <si>
    <t>2015-59</t>
  </si>
  <si>
    <t>2015-504</t>
  </si>
  <si>
    <t>2015-silvius</t>
  </si>
  <si>
    <t>2015-haitsma</t>
  </si>
  <si>
    <t>2015-41</t>
  </si>
  <si>
    <t>2015-87</t>
  </si>
  <si>
    <t>2015-568</t>
  </si>
  <si>
    <t>2015-bouwsma</t>
  </si>
  <si>
    <t>2015-181</t>
  </si>
  <si>
    <t>vergoeding bezorging nieuwsbrief</t>
  </si>
  <si>
    <t>2015-143</t>
  </si>
  <si>
    <t>kosten per 2-11-2015  - 30-11-2015</t>
  </si>
  <si>
    <t>2015-17</t>
  </si>
  <si>
    <t>2015-535</t>
  </si>
  <si>
    <t>klameare vergadering 25-11 fact 2015-197</t>
  </si>
  <si>
    <t>fact 7143/1617 nieuwsbrief november</t>
  </si>
  <si>
    <t>2015-601</t>
  </si>
  <si>
    <t>contributie dg de boer</t>
  </si>
  <si>
    <t>2015-593</t>
  </si>
  <si>
    <t>klameare fact 2015-???? Vergadering 9 dec</t>
  </si>
  <si>
    <t>Rijlabels</t>
  </si>
  <si>
    <t>Eindtotaal</t>
  </si>
  <si>
    <t>Waarden</t>
  </si>
  <si>
    <t>Som van debet</t>
  </si>
  <si>
    <t>Som van credit</t>
  </si>
  <si>
    <t>actie zwembad Totaal</t>
  </si>
  <si>
    <t>advertentie Totaal</t>
  </si>
  <si>
    <t>AED Kosten Totaal</t>
  </si>
  <si>
    <t>bestuurskosten Totaal</t>
  </si>
  <si>
    <t>donatie Totaal</t>
  </si>
  <si>
    <t>drukwerk Totaal</t>
  </si>
  <si>
    <t>postbus Totaal</t>
  </si>
  <si>
    <t>rente en kosten Totaal</t>
  </si>
  <si>
    <t>subsidie Totaal</t>
  </si>
  <si>
    <t>verlichting kerktoren</t>
  </si>
  <si>
    <t>nieuwjaarsreceptie</t>
  </si>
  <si>
    <t>verlichting kerktoren Totaal</t>
  </si>
  <si>
    <t>nieuwjaarsreceptie Totaal</t>
  </si>
  <si>
    <t>jaarvergadering</t>
  </si>
  <si>
    <t>jaarvergadering Totaal</t>
  </si>
  <si>
    <t>uit 2016</t>
  </si>
  <si>
    <t>periode 1-12 - 31-12 2015</t>
  </si>
  <si>
    <t>vergoeding sinterklaasintocht</t>
  </si>
  <si>
    <t>bijdrage sinterklaasfeest</t>
  </si>
  <si>
    <t>contributie 2015-344</t>
  </si>
  <si>
    <t>monument lancaster</t>
  </si>
  <si>
    <t>11 steden oldtimer rally</t>
  </si>
  <si>
    <t>aankoop ledlampen tbv verlichting kerktoren</t>
  </si>
  <si>
    <t>actie behoud zwembad</t>
  </si>
  <si>
    <t>OVB 999</t>
  </si>
  <si>
    <t>rente 2014</t>
  </si>
  <si>
    <t>nog te vorderen</t>
  </si>
  <si>
    <t>helft aankoop led lampen</t>
  </si>
  <si>
    <t>in totaal 8 nieuwe leden in 2015</t>
  </si>
  <si>
    <t xml:space="preserve">in totaal 29 leden </t>
  </si>
  <si>
    <t>Aantal leden per 1-3-2016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</si>
</sst>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_-&quot;€&quot;\ * #,##0.00\-;_-&quot;€&quot;\ * &quot;-&quot;??_-;_-@_-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i/>
      <sz val="12"/>
      <color theme="1"/>
      <name val="Calibri"/>
      <scheme val="minor"/>
    </font>
    <font>
      <sz val="12"/>
      <color theme="3"/>
      <name val="Calibri"/>
      <scheme val="minor"/>
    </font>
    <font>
      <b/>
      <sz val="12"/>
      <color theme="3"/>
      <name val="Calibri"/>
      <scheme val="minor"/>
    </font>
    <font>
      <b/>
      <i/>
      <sz val="12"/>
      <color theme="3"/>
      <name val="Calibri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2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44" fontId="0" fillId="0" borderId="0" xfId="1" applyFont="1"/>
    <xf numFmtId="14" fontId="0" fillId="0" borderId="0" xfId="0" applyNumberFormat="1"/>
    <xf numFmtId="0" fontId="3" fillId="0" borderId="0" xfId="0" applyFont="1"/>
    <xf numFmtId="0" fontId="2" fillId="2" borderId="0" xfId="0" applyFont="1" applyFill="1"/>
    <xf numFmtId="44" fontId="2" fillId="2" borderId="0" xfId="1" applyFont="1" applyFill="1"/>
    <xf numFmtId="0" fontId="2" fillId="0" borderId="0" xfId="0" applyFont="1" applyFill="1"/>
    <xf numFmtId="44" fontId="2" fillId="0" borderId="0" xfId="1" applyFont="1" applyFill="1"/>
    <xf numFmtId="4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44" fontId="2" fillId="0" borderId="1" xfId="1" applyFont="1" applyBorder="1"/>
    <xf numFmtId="44" fontId="2" fillId="0" borderId="0" xfId="1" applyFont="1"/>
    <xf numFmtId="0" fontId="7" fillId="0" borderId="0" xfId="0" applyFont="1"/>
    <xf numFmtId="0" fontId="8" fillId="2" borderId="0" xfId="0" applyFont="1" applyFill="1"/>
    <xf numFmtId="44" fontId="9" fillId="2" borderId="0" xfId="1" applyFont="1" applyFill="1"/>
    <xf numFmtId="44" fontId="10" fillId="2" borderId="0" xfId="1" applyFont="1" applyFill="1"/>
    <xf numFmtId="44" fontId="2" fillId="2" borderId="0" xfId="1" applyFont="1" applyFill="1" applyAlignment="1">
      <alignment horizontal="center"/>
    </xf>
    <xf numFmtId="44" fontId="0" fillId="0" borderId="0" xfId="0" applyNumberFormat="1"/>
    <xf numFmtId="0" fontId="0" fillId="0" borderId="0" xfId="0" applyFont="1" applyFill="1"/>
    <xf numFmtId="14" fontId="0" fillId="0" borderId="0" xfId="0" applyNumberFormat="1" applyFill="1"/>
    <xf numFmtId="14" fontId="6" fillId="0" borderId="0" xfId="0" applyNumberFormat="1" applyFont="1" applyFill="1"/>
    <xf numFmtId="44" fontId="0" fillId="0" borderId="3" xfId="1" applyFont="1" applyBorder="1" applyAlignment="1">
      <alignment horizontal="center"/>
    </xf>
    <xf numFmtId="44" fontId="2" fillId="0" borderId="0" xfId="1" applyFont="1" applyBorder="1"/>
    <xf numFmtId="0" fontId="0" fillId="0" borderId="2" xfId="0" applyBorder="1"/>
    <xf numFmtId="44" fontId="2" fillId="0" borderId="0" xfId="0" applyNumberFormat="1" applyFont="1"/>
    <xf numFmtId="0" fontId="0" fillId="0" borderId="3" xfId="0" applyBorder="1"/>
    <xf numFmtId="0" fontId="2" fillId="0" borderId="3" xfId="0" applyFont="1" applyBorder="1"/>
    <xf numFmtId="0" fontId="2" fillId="3" borderId="0" xfId="0" applyFont="1" applyFill="1"/>
    <xf numFmtId="44" fontId="0" fillId="0" borderId="3" xfId="1" applyFont="1" applyBorder="1"/>
    <xf numFmtId="0" fontId="0" fillId="0" borderId="0" xfId="0" applyFill="1" applyBorder="1"/>
    <xf numFmtId="0" fontId="2" fillId="0" borderId="0" xfId="0" applyFont="1" applyAlignment="1">
      <alignment horizontal="center"/>
    </xf>
    <xf numFmtId="44" fontId="0" fillId="0" borderId="0" xfId="1" applyFont="1" applyBorder="1"/>
    <xf numFmtId="14" fontId="0" fillId="0" borderId="0" xfId="0" applyNumberFormat="1" applyFill="1" applyBorder="1"/>
    <xf numFmtId="44" fontId="0" fillId="0" borderId="0" xfId="1" applyFont="1" applyFill="1" applyBorder="1"/>
    <xf numFmtId="0" fontId="6" fillId="0" borderId="0" xfId="0" applyFont="1" applyFill="1" applyBorder="1"/>
    <xf numFmtId="44" fontId="11" fillId="0" borderId="0" xfId="0" applyNumberFormat="1" applyFont="1" applyFill="1" applyBorder="1"/>
    <xf numFmtId="0" fontId="12" fillId="0" borderId="0" xfId="0" applyFont="1"/>
    <xf numFmtId="44" fontId="11" fillId="0" borderId="0" xfId="0" applyNumberFormat="1" applyFont="1"/>
    <xf numFmtId="0" fontId="1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/>
    <xf numFmtId="14" fontId="14" fillId="0" borderId="0" xfId="0" applyNumberFormat="1" applyFont="1" applyFill="1" applyBorder="1"/>
    <xf numFmtId="0" fontId="14" fillId="0" borderId="0" xfId="0" applyFont="1" applyFill="1" applyBorder="1"/>
    <xf numFmtId="44" fontId="14" fillId="0" borderId="0" xfId="1" applyFont="1" applyFill="1" applyBorder="1"/>
    <xf numFmtId="0" fontId="14" fillId="0" borderId="0" xfId="0" applyFont="1"/>
  </cellXfs>
  <cellStyles count="352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Gevolgde hyperlink" xfId="81" builtinId="9" hidden="1"/>
    <cellStyle name="Gevolgde hyperlink" xfId="83" builtinId="9" hidden="1"/>
    <cellStyle name="Gevolgde hyperlink" xfId="85" builtinId="9" hidden="1"/>
    <cellStyle name="Gevolgde hyperlink" xfId="87" builtinId="9" hidden="1"/>
    <cellStyle name="Gevolgde hyperlink" xfId="89" builtinId="9" hidden="1"/>
    <cellStyle name="Gevolgde hyperlink" xfId="91" builtinId="9" hidden="1"/>
    <cellStyle name="Gevolgde hyperlink" xfId="93" builtinId="9" hidden="1"/>
    <cellStyle name="Gevolgde hyperlink" xfId="95" builtinId="9" hidden="1"/>
    <cellStyle name="Gevolgde hyperlink" xfId="97" builtinId="9" hidden="1"/>
    <cellStyle name="Gevolgde hyperlink" xfId="99" builtinId="9" hidden="1"/>
    <cellStyle name="Gevolgde hyperlink" xfId="101" builtinId="9" hidden="1"/>
    <cellStyle name="Gevolgde hyperlink" xfId="103" builtinId="9" hidden="1"/>
    <cellStyle name="Gevolgde hyperlink" xfId="105" builtinId="9" hidden="1"/>
    <cellStyle name="Gevolgde hyperlink" xfId="107" builtinId="9" hidden="1"/>
    <cellStyle name="Gevolgde hyperlink" xfId="109" builtinId="9" hidden="1"/>
    <cellStyle name="Gevolgde hyperlink" xfId="111" builtinId="9" hidden="1"/>
    <cellStyle name="Gevolgde hyperlink" xfId="113" builtinId="9" hidden="1"/>
    <cellStyle name="Gevolgde hyperlink" xfId="115" builtinId="9" hidden="1"/>
    <cellStyle name="Gevolgde hyperlink" xfId="117" builtinId="9" hidden="1"/>
    <cellStyle name="Gevolgde hyperlink" xfId="119" builtinId="9" hidden="1"/>
    <cellStyle name="Gevolgde hyperlink" xfId="121" builtinId="9" hidden="1"/>
    <cellStyle name="Gevolgde hyperlink" xfId="123" builtinId="9" hidden="1"/>
    <cellStyle name="Gevolgde hyperlink" xfId="125" builtinId="9" hidden="1"/>
    <cellStyle name="Gevolgde hyperlink" xfId="127" builtinId="9" hidden="1"/>
    <cellStyle name="Gevolgde hyperlink" xfId="129" builtinId="9" hidden="1"/>
    <cellStyle name="Gevolgde hyperlink" xfId="131" builtinId="9" hidden="1"/>
    <cellStyle name="Gevolgde hyperlink" xfId="133" builtinId="9" hidden="1"/>
    <cellStyle name="Gevolgde hyperlink" xfId="135" builtinId="9" hidden="1"/>
    <cellStyle name="Gevolgde hyperlink" xfId="137" builtinId="9" hidden="1"/>
    <cellStyle name="Gevolgde hyperlink" xfId="139" builtinId="9" hidden="1"/>
    <cellStyle name="Gevolgde hyperlink" xfId="141" builtinId="9" hidden="1"/>
    <cellStyle name="Gevolgde hyperlink" xfId="143" builtinId="9" hidden="1"/>
    <cellStyle name="Gevolgde hyperlink" xfId="145" builtinId="9" hidden="1"/>
    <cellStyle name="Gevolgde hyperlink" xfId="147" builtinId="9" hidden="1"/>
    <cellStyle name="Gevolgde hyperlink" xfId="149" builtinId="9" hidden="1"/>
    <cellStyle name="Gevolgde hyperlink" xfId="151" builtinId="9" hidden="1"/>
    <cellStyle name="Gevolgde hyperlink" xfId="153" builtinId="9" hidden="1"/>
    <cellStyle name="Gevolgde hyperlink" xfId="155" builtinId="9" hidden="1"/>
    <cellStyle name="Gevolgde hyperlink" xfId="157" builtinId="9" hidden="1"/>
    <cellStyle name="Gevolgde hyperlink" xfId="159" builtinId="9" hidden="1"/>
    <cellStyle name="Gevolgde hyperlink" xfId="161" builtinId="9" hidden="1"/>
    <cellStyle name="Gevolgde hyperlink" xfId="163" builtinId="9" hidden="1"/>
    <cellStyle name="Gevolgde hyperlink" xfId="165" builtinId="9" hidden="1"/>
    <cellStyle name="Gevolgde hyperlink" xfId="167" builtinId="9" hidden="1"/>
    <cellStyle name="Gevolgde hyperlink" xfId="169" builtinId="9" hidden="1"/>
    <cellStyle name="Gevolgde hyperlink" xfId="171" builtinId="9" hidden="1"/>
    <cellStyle name="Gevolgde hyperlink" xfId="173" builtinId="9" hidden="1"/>
    <cellStyle name="Gevolgde hyperlink" xfId="175" builtinId="9" hidden="1"/>
    <cellStyle name="Gevolgde hyperlink" xfId="177" builtinId="9" hidden="1"/>
    <cellStyle name="Gevolgde hyperlink" xfId="179" builtinId="9" hidden="1"/>
    <cellStyle name="Gevolgde hyperlink" xfId="181" builtinId="9" hidden="1"/>
    <cellStyle name="Gevolgde hyperlink" xfId="183" builtinId="9" hidden="1"/>
    <cellStyle name="Gevolgde hyperlink" xfId="185" builtinId="9" hidden="1"/>
    <cellStyle name="Gevolgde hyperlink" xfId="187" builtinId="9" hidden="1"/>
    <cellStyle name="Gevolgde hyperlink" xfId="189" builtinId="9" hidden="1"/>
    <cellStyle name="Gevolgde hyperlink" xfId="191" builtinId="9" hidden="1"/>
    <cellStyle name="Gevolgde hyperlink" xfId="193" builtinId="9" hidden="1"/>
    <cellStyle name="Gevolgde hyperlink" xfId="195" builtinId="9" hidden="1"/>
    <cellStyle name="Gevolgde hyperlink" xfId="197" builtinId="9" hidden="1"/>
    <cellStyle name="Gevolgde hyperlink" xfId="199" builtinId="9" hidden="1"/>
    <cellStyle name="Gevolgde hyperlink" xfId="201" builtinId="9" hidden="1"/>
    <cellStyle name="Gevolgde hyperlink" xfId="203" builtinId="9" hidden="1"/>
    <cellStyle name="Gevolgde hyperlink" xfId="205" builtinId="9" hidden="1"/>
    <cellStyle name="Gevolgde hyperlink" xfId="207" builtinId="9" hidden="1"/>
    <cellStyle name="Gevolgde hyperlink" xfId="209" builtinId="9" hidden="1"/>
    <cellStyle name="Gevolgde hyperlink" xfId="211" builtinId="9" hidden="1"/>
    <cellStyle name="Gevolgde hyperlink" xfId="213" builtinId="9" hidden="1"/>
    <cellStyle name="Gevolgde hyperlink" xfId="215" builtinId="9" hidden="1"/>
    <cellStyle name="Gevolgde hyperlink" xfId="217" builtinId="9" hidden="1"/>
    <cellStyle name="Gevolgde hyperlink" xfId="219" builtinId="9" hidden="1"/>
    <cellStyle name="Gevolgde hyperlink" xfId="221" builtinId="9" hidden="1"/>
    <cellStyle name="Gevolgde hyperlink" xfId="223" builtinId="9" hidden="1"/>
    <cellStyle name="Gevolgde hyperlink" xfId="225" builtinId="9" hidden="1"/>
    <cellStyle name="Gevolgde hyperlink" xfId="227" builtinId="9" hidden="1"/>
    <cellStyle name="Gevolgde hyperlink" xfId="229" builtinId="9" hidden="1"/>
    <cellStyle name="Gevolgde hyperlink" xfId="231" builtinId="9" hidden="1"/>
    <cellStyle name="Gevolgde hyperlink" xfId="233" builtinId="9" hidden="1"/>
    <cellStyle name="Gevolgde hyperlink" xfId="235" builtinId="9" hidden="1"/>
    <cellStyle name="Gevolgde hyperlink" xfId="237" builtinId="9" hidden="1"/>
    <cellStyle name="Gevolgde hyperlink" xfId="239" builtinId="9" hidden="1"/>
    <cellStyle name="Gevolgde hyperlink" xfId="241" builtinId="9" hidden="1"/>
    <cellStyle name="Gevolgde hyperlink" xfId="243" builtinId="9" hidden="1"/>
    <cellStyle name="Gevolgde hyperlink" xfId="245" builtinId="9" hidden="1"/>
    <cellStyle name="Gevolgde hyperlink" xfId="247" builtinId="9" hidden="1"/>
    <cellStyle name="Gevolgde hyperlink" xfId="249" builtinId="9" hidden="1"/>
    <cellStyle name="Gevolgde hyperlink" xfId="251" builtinId="9" hidden="1"/>
    <cellStyle name="Gevolgde hyperlink" xfId="253" builtinId="9" hidden="1"/>
    <cellStyle name="Gevolgde hyperlink" xfId="255" builtinId="9" hidden="1"/>
    <cellStyle name="Gevolgde hyperlink" xfId="257" builtinId="9" hidden="1"/>
    <cellStyle name="Gevolgde hyperlink" xfId="259" builtinId="9" hidden="1"/>
    <cellStyle name="Gevolgde hyperlink" xfId="261" builtinId="9" hidden="1"/>
    <cellStyle name="Gevolgde hyperlink" xfId="263" builtinId="9" hidden="1"/>
    <cellStyle name="Gevolgde hyperlink" xfId="265" builtinId="9" hidden="1"/>
    <cellStyle name="Gevolgde hyperlink" xfId="267" builtinId="9" hidden="1"/>
    <cellStyle name="Gevolgde hyperlink" xfId="269" builtinId="9" hidden="1"/>
    <cellStyle name="Gevolgde hyperlink" xfId="271" builtinId="9" hidden="1"/>
    <cellStyle name="Gevolgde hyperlink" xfId="273" builtinId="9" hidden="1"/>
    <cellStyle name="Gevolgde hyperlink" xfId="275" builtinId="9" hidden="1"/>
    <cellStyle name="Gevolgde hyperlink" xfId="277" builtinId="9" hidden="1"/>
    <cellStyle name="Gevolgde hyperlink" xfId="279" builtinId="9" hidden="1"/>
    <cellStyle name="Gevolgde hyperlink" xfId="281" builtinId="9" hidden="1"/>
    <cellStyle name="Gevolgde hyperlink" xfId="283" builtinId="9" hidden="1"/>
    <cellStyle name="Gevolgde hyperlink" xfId="285" builtinId="9" hidden="1"/>
    <cellStyle name="Gevolgde hyperlink" xfId="287" builtinId="9" hidden="1"/>
    <cellStyle name="Gevolgde hyperlink" xfId="289" builtinId="9" hidden="1"/>
    <cellStyle name="Gevolgde hyperlink" xfId="291" builtinId="9" hidden="1"/>
    <cellStyle name="Gevolgde hyperlink" xfId="293" builtinId="9" hidden="1"/>
    <cellStyle name="Gevolgde hyperlink" xfId="295" builtinId="9" hidden="1"/>
    <cellStyle name="Gevolgde hyperlink" xfId="297" builtinId="9" hidden="1"/>
    <cellStyle name="Gevolgde hyperlink" xfId="299" builtinId="9" hidden="1"/>
    <cellStyle name="Gevolgde hyperlink" xfId="301" builtinId="9" hidden="1"/>
    <cellStyle name="Gevolgde hyperlink" xfId="303" builtinId="9" hidden="1"/>
    <cellStyle name="Gevolgde hyperlink" xfId="305" builtinId="9" hidden="1"/>
    <cellStyle name="Gevolgde hyperlink" xfId="307" builtinId="9" hidden="1"/>
    <cellStyle name="Gevolgde hyperlink" xfId="309" builtinId="9" hidden="1"/>
    <cellStyle name="Gevolgde hyperlink" xfId="311" builtinId="9" hidden="1"/>
    <cellStyle name="Gevolgde hyperlink" xfId="313" builtinId="9" hidden="1"/>
    <cellStyle name="Gevolgde hyperlink" xfId="315" builtinId="9" hidden="1"/>
    <cellStyle name="Gevolgde hyperlink" xfId="317" builtinId="9" hidden="1"/>
    <cellStyle name="Gevolgde hyperlink" xfId="319" builtinId="9" hidden="1"/>
    <cellStyle name="Gevolgde hyperlink" xfId="321" builtinId="9" hidden="1"/>
    <cellStyle name="Gevolgde hyperlink" xfId="323" builtinId="9" hidden="1"/>
    <cellStyle name="Gevolgde hyperlink" xfId="325" builtinId="9" hidden="1"/>
    <cellStyle name="Gevolgde hyperlink" xfId="327" builtinId="9" hidden="1"/>
    <cellStyle name="Gevolgde hyperlink" xfId="329" builtinId="9" hidden="1"/>
    <cellStyle name="Gevolgde hyperlink" xfId="331" builtinId="9" hidden="1"/>
    <cellStyle name="Gevolgde hyperlink" xfId="333" builtinId="9" hidden="1"/>
    <cellStyle name="Gevolgde hyperlink" xfId="335" builtinId="9" hidden="1"/>
    <cellStyle name="Gevolgde hyperlink" xfId="337" builtinId="9" hidden="1"/>
    <cellStyle name="Gevolgde hyperlink" xfId="339" builtinId="9" hidden="1"/>
    <cellStyle name="Gevolgde hyperlink" xfId="341" builtinId="9" hidden="1"/>
    <cellStyle name="Gevolgde hyperlink" xfId="343" builtinId="9" hidden="1"/>
    <cellStyle name="Gevolgde hyperlink" xfId="345" builtinId="9" hidden="1"/>
    <cellStyle name="Gevolgde hyperlink" xfId="347" builtinId="9" hidden="1"/>
    <cellStyle name="Gevolgde hyperlink" xfId="349" builtinId="9" hidden="1"/>
    <cellStyle name="Gevolgde hyperlink" xfId="3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Normaal" xfId="0" builtinId="0"/>
    <cellStyle name="Valuta" xfId="1" builtin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pivotCacheDefinition" Target="pivotCache/pivotCacheDefinition1.xml"/><Relationship Id="rId9" Type="http://schemas.openxmlformats.org/officeDocument/2006/relationships/theme" Target="theme/theme1.xml"/><Relationship Id="rId10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ndrik sijtsma" refreshedDate="42437.77333935185" createdVersion="4" refreshedVersion="4" minRefreshableVersion="3" recordCount="179">
  <cacheSource type="worksheet">
    <worksheetSource ref="B2:G181" sheet="NL70RABO0370667999"/>
  </cacheSource>
  <cacheFields count="6">
    <cacheField name="datum" numFmtId="0">
      <sharedItems containsNonDate="0" containsDate="1" containsString="0" containsBlank="1" minDate="2015-01-01T00:00:00" maxDate="2016-12-22T00:00:00"/>
    </cacheField>
    <cacheField name="afschr." numFmtId="0">
      <sharedItems containsString="0" containsBlank="1" containsNumber="1" containsInteger="1" minValue="280" maxValue="300"/>
    </cacheField>
    <cacheField name="grootboek" numFmtId="0">
      <sharedItems containsBlank="1" count="17">
        <m/>
        <s v="nog te betalen"/>
        <s v="nog te ontvangen"/>
        <s v="donatie"/>
        <s v="bestuurskosten"/>
        <s v="nieuwjaarsreceptie"/>
        <s v="actie zwembad"/>
        <s v="kruispost"/>
        <s v="verlichting kerktoren"/>
        <s v="subsidie"/>
        <s v="postbus"/>
        <s v="drukwerk"/>
        <s v="rente en kosten"/>
        <s v="advertentie"/>
        <s v="AED Kosten"/>
        <s v="jaarvergadering"/>
        <s v="contributie"/>
      </sharedItems>
    </cacheField>
    <cacheField name="Omschrijving" numFmtId="0">
      <sharedItems containsBlank="1" count="168">
        <s v="begin saldo"/>
        <s v="periode 1-10 - 31-12 2014"/>
        <s v="contributie 2014 DJ Kuipers fact 2014-121"/>
        <s v="contributie 2014 d g de boer"/>
        <s v="contributie 2014 JF Douma"/>
        <s v="fact 2015 003. vergadering 10 dec"/>
        <s v="fact 2014- 053 verlate factuur vergadering 13 maart 2014"/>
        <s v="vrienden van jopie huisman"/>
        <s v="fact 2015 017 vergadering 15-1"/>
        <s v="W Popkema, combo nieuwjaarsreceptje"/>
        <s v="fact 6167/1617 flyers actie zwembad"/>
        <s v="contr 2014 585 pjg meinderts"/>
        <s v="OVB 244"/>
        <s v="helft aankoop lampjes voor verkoop"/>
        <s v="tractaties busreis"/>
        <s v="Bijdrage monument lancaster"/>
        <s v="adv friso nieuwjaarsreceptie"/>
        <s v="bijdrage 11 steden oldtimer rally 30 j jubileum"/>
        <s v="fact 2015001 vergoeding sinterklaasintocht"/>
        <s v="koninklijke post.nl fact 520091540"/>
        <s v="Arriva touring bv fact 19683/0074755 2x touringcar"/>
        <s v="bronzen penning workummer van het jaar"/>
        <s v="etiketten nieuwsbrief"/>
        <s v="kosten per 1-1-2015  -  31-3-2015"/>
        <s v="ida hylkema adv friso 21 maart"/>
        <s v="fact 2015002"/>
        <s v="fact 2015-049  vergadering 9 maart klameare"/>
        <s v="bezorgkosten nieuwsbrief"/>
        <s v="klameare fact 2015 070"/>
        <s v="fact 11714 adv jaarvergadering"/>
        <s v="bedankjes jaarvergadering"/>
        <s v="Fact 6388/1617Hunia nieuwsbrief april"/>
        <s v="4x cadeau pakket jaarvergadering"/>
        <s v="contributie 2014 2014-102"/>
        <s v="Groen. Boeket workumer el"/>
        <s v="derde deel rek nieuwjaarsreceptie klameare"/>
        <s v="klameare vergadering 28-5"/>
        <s v="postzegels + fotolijst"/>
        <s v="derde deel nieuwjaarsreceptie promotie workum"/>
        <s v="transip bv domeinnaam website"/>
        <s v="kosten per 1-4-2015  -  30-6-2015"/>
        <s v="kosten per 1-7-2015  -  31-7-2015"/>
        <s v="cadeau opening kinderopvang Sisa"/>
        <s v="uitje 12 september"/>
        <s v="St promotie workum. Fact 2015074 bloembakken"/>
        <s v="vergadering 26-8 en 3-9"/>
        <s v="derde deel nieuwjaarsreceptie workum.nl"/>
        <s v="fact 2015-153   29-9"/>
        <s v="kosten per 1-9-2015  -  31-9-2015"/>
        <s v="terugboeking incasso zevering"/>
        <s v="afkeur incasso priore"/>
        <s v="euro incasso batch 167RCUR"/>
        <s v="terugboeking incasso S van Tuinen"/>
        <s v="terugboeking incasso door bank rekeningnummer gesloten"/>
        <s v="terugboeking incasso A Speerstra"/>
        <s v="terugboeking incasso T Huisman (oneens)"/>
        <s v="terugboekng incasso A Meinsdma-bouma (oneens)"/>
        <s v="2015-587"/>
        <s v="nieuwenhuis kreek"/>
        <s v="2015-589"/>
        <s v="2015-138"/>
        <s v="2015-586"/>
        <s v="contr westerhuis"/>
        <s v="terugboeking incasso lid 296"/>
        <s v="2015-608"/>
        <s v="terugboeking incasso lid 320"/>
        <s v="terugboeking incasso lid 181"/>
        <s v="euro incasso batch 167frst"/>
        <s v="2015-583"/>
        <s v=" terugboeking incasso lid 31"/>
        <s v=" terugboeking incasso lid 450"/>
        <s v=" terugboeking incasso lid 264"/>
        <s v=" terugboeking incasso lid 593"/>
        <s v=" terugboeking incasso lid 504"/>
        <s v=" terugboeking incasso lid 143"/>
        <s v="terugboeking incasso lid 54"/>
        <s v="terugboeking incasso lid 87"/>
        <s v="terugboeking incasso lid 262"/>
        <s v="2015-610"/>
        <s v="2015-612"/>
        <s v=" terugboeking incasso lid 170"/>
        <s v=" terugboeking incasso lid 130"/>
        <s v=" terugboeking incasso lid 41"/>
        <s v=" terugboeking incasso lid 124"/>
        <s v="2015-606"/>
        <s v="fact 2015018 el gusto"/>
        <s v="2015-526"/>
        <s v="2015-210"/>
        <s v=" terugboeking incasso lid 244"/>
        <s v=" terugboeking incasso lid 247"/>
        <s v=" terugboeking incasso lid 273"/>
        <s v=" terugboeking incasso lid 76"/>
        <s v="2015-572"/>
        <s v="2015-196"/>
        <s v="2015-541"/>
        <s v="2015-110"/>
        <s v="2015-453"/>
        <s v="2015-550"/>
        <s v="2015-569"/>
        <s v="2015-461"/>
        <s v="2015-563"/>
        <s v="2015-137"/>
        <s v="2015-95"/>
        <s v="2015-188"/>
        <s v="2015-567"/>
        <s v="2015-573"/>
        <s v="2015-189"/>
        <s v="bijdrage bloembakken gem swf"/>
        <s v="2015-598"/>
        <s v="2015-32"/>
        <s v="2015-478"/>
        <s v="2015-584"/>
        <s v="gem swf organisatiegeld 2015"/>
        <s v="2015-479"/>
        <s v="fact 2015102"/>
        <s v="2015-121"/>
        <s v="2015-575"/>
        <s v="2015- r vd zee gietema"/>
        <s v="2015-Melhbaum Howell"/>
        <s v="2015- vd valk v dijk"/>
        <s v="2015-521"/>
        <s v="2015-Meinsersma"/>
        <s v="2015-RT de Groot"/>
        <s v="2015-580"/>
        <s v="2015-152"/>
        <s v="2015-507"/>
        <s v="2015-611"/>
        <s v="2015-387"/>
        <s v="kosten per 1-10-2015  -  31-10-2015"/>
        <s v="kosten per 1-11-2015  - 1-11-2015"/>
        <s v="2015-336"/>
        <s v="2015-tijtsma"/>
        <s v="envelopen"/>
        <s v="2015-115"/>
        <s v="2015-579"/>
        <s v="2015-155"/>
        <s v="2015-206"/>
        <s v="2015-31 &amp; 2015-581"/>
        <s v="2015-450"/>
        <s v="2015-320"/>
        <s v="2015-101"/>
        <s v="2015-247"/>
        <s v="2015-249"/>
        <s v="2015-446"/>
        <s v="2015-39"/>
        <s v="2015-170"/>
        <s v="2015-jachtwerf horsa"/>
        <s v="2015-59"/>
        <s v="2015-504"/>
        <s v="2015-silvius"/>
        <s v="2015-haitsma"/>
        <s v="2015-41"/>
        <s v="2015-87"/>
        <s v="2015-568"/>
        <s v="2015-bouwsma"/>
        <s v="2015-181"/>
        <s v="vergoeding bezorging nieuwsbrief"/>
        <s v="2015-143"/>
        <s v="kosten per 2-11-2015  - 30-11-2015"/>
        <s v="2015-17"/>
        <s v="2015-535"/>
        <s v="klameare vergadering 25-11 fact 2015-197"/>
        <s v="fact 7143/1617 nieuwsbrief november"/>
        <s v="klameare fact 2015-???? Vergadering 9 dec"/>
        <s v="2015-601"/>
        <s v="contributie dg de boer"/>
        <s v="2015-593"/>
        <m/>
      </sharedItems>
    </cacheField>
    <cacheField name="debet" numFmtId="0">
      <sharedItems containsString="0" containsBlank="1" containsNumber="1" minValue="7.5" maxValue="3283"/>
    </cacheField>
    <cacheField name="credit" numFmtId="0">
      <sharedItems containsString="0" containsBlank="1" containsNumber="1" minValue="1.25" maxValue="4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9">
  <r>
    <m/>
    <m/>
    <x v="0"/>
    <x v="0"/>
    <m/>
    <n v="1440.3199999999997"/>
  </r>
  <r>
    <d v="2015-01-01T00:00:00"/>
    <n v="280"/>
    <x v="1"/>
    <x v="1"/>
    <n v="48.69"/>
    <m/>
  </r>
  <r>
    <d v="2015-01-06T00:00:00"/>
    <n v="280"/>
    <x v="2"/>
    <x v="2"/>
    <m/>
    <n v="7.5"/>
  </r>
  <r>
    <d v="2015-01-08T00:00:00"/>
    <n v="280"/>
    <x v="2"/>
    <x v="3"/>
    <m/>
    <n v="1.25"/>
  </r>
  <r>
    <d v="2015-01-12T00:00:00"/>
    <n v="280"/>
    <x v="2"/>
    <x v="4"/>
    <m/>
    <n v="7.5"/>
  </r>
  <r>
    <d v="2015-01-17T00:00:00"/>
    <n v="281"/>
    <x v="1"/>
    <x v="5"/>
    <n v="51.75"/>
    <m/>
  </r>
  <r>
    <d v="2015-01-19T00:00:00"/>
    <n v="281"/>
    <x v="1"/>
    <x v="6"/>
    <n v="253.65"/>
    <m/>
  </r>
  <r>
    <d v="2015-01-29T00:00:00"/>
    <n v="281"/>
    <x v="3"/>
    <x v="7"/>
    <n v="15"/>
    <m/>
  </r>
  <r>
    <d v="2015-02-01T00:00:00"/>
    <n v="282"/>
    <x v="4"/>
    <x v="8"/>
    <n v="83.75"/>
    <m/>
  </r>
  <r>
    <d v="2015-02-03T00:00:00"/>
    <n v="282"/>
    <x v="5"/>
    <x v="9"/>
    <n v="300"/>
    <m/>
  </r>
  <r>
    <d v="2015-02-03T00:00:00"/>
    <n v="282"/>
    <x v="6"/>
    <x v="10"/>
    <n v="308.55"/>
    <m/>
  </r>
  <r>
    <d v="2015-02-04T00:00:00"/>
    <n v="282"/>
    <x v="2"/>
    <x v="11"/>
    <m/>
    <n v="7.5"/>
  </r>
  <r>
    <d v="2015-02-15T00:00:00"/>
    <n v="283"/>
    <x v="7"/>
    <x v="12"/>
    <m/>
    <n v="4000"/>
  </r>
  <r>
    <d v="2015-02-15T00:00:00"/>
    <n v="283"/>
    <x v="8"/>
    <x v="13"/>
    <n v="3283"/>
    <m/>
  </r>
  <r>
    <d v="2015-02-15T00:00:00"/>
    <n v="283"/>
    <x v="6"/>
    <x v="14"/>
    <n v="18.91"/>
    <m/>
  </r>
  <r>
    <d v="2015-03-04T00:00:00"/>
    <n v="284"/>
    <x v="9"/>
    <x v="15"/>
    <n v="250"/>
    <m/>
  </r>
  <r>
    <d v="2015-03-11T00:00:00"/>
    <n v="284"/>
    <x v="5"/>
    <x v="16"/>
    <n v="286.77"/>
    <m/>
  </r>
  <r>
    <d v="2015-03-11T00:00:00"/>
    <n v="284"/>
    <x v="9"/>
    <x v="17"/>
    <n v="100"/>
    <m/>
  </r>
  <r>
    <d v="2015-03-11T00:00:00"/>
    <n v="284"/>
    <x v="7"/>
    <x v="12"/>
    <m/>
    <n v="1000"/>
  </r>
  <r>
    <d v="2015-03-11T00:00:00"/>
    <n v="284"/>
    <x v="1"/>
    <x v="18"/>
    <n v="750"/>
    <m/>
  </r>
  <r>
    <d v="2015-03-16T00:00:00"/>
    <n v="285"/>
    <x v="10"/>
    <x v="19"/>
    <n v="211.75"/>
    <m/>
  </r>
  <r>
    <d v="2015-03-22T00:00:00"/>
    <n v="285"/>
    <x v="7"/>
    <x v="12"/>
    <m/>
    <n v="750"/>
  </r>
  <r>
    <d v="2015-03-23T00:00:00"/>
    <n v="285"/>
    <x v="6"/>
    <x v="20"/>
    <n v="753"/>
    <m/>
  </r>
  <r>
    <d v="2015-04-01T00:00:00"/>
    <n v="286"/>
    <x v="5"/>
    <x v="21"/>
    <n v="242.2"/>
    <m/>
  </r>
  <r>
    <d v="2015-04-07T00:00:00"/>
    <n v="286"/>
    <x v="11"/>
    <x v="22"/>
    <n v="15.5"/>
    <m/>
  </r>
  <r>
    <d v="2015-04-01T00:00:00"/>
    <n v="286"/>
    <x v="12"/>
    <x v="23"/>
    <n v="25.24"/>
    <m/>
  </r>
  <r>
    <d v="2015-04-16T00:00:00"/>
    <n v="287"/>
    <x v="13"/>
    <x v="24"/>
    <n v="75"/>
    <m/>
  </r>
  <r>
    <d v="2015-04-16T00:00:00"/>
    <n v="287"/>
    <x v="14"/>
    <x v="25"/>
    <n v="118.72"/>
    <m/>
  </r>
  <r>
    <d v="2015-04-16T00:00:00"/>
    <n v="287"/>
    <x v="7"/>
    <x v="12"/>
    <m/>
    <n v="1000"/>
  </r>
  <r>
    <d v="2015-04-16T00:00:00"/>
    <n v="287"/>
    <x v="4"/>
    <x v="26"/>
    <n v="81"/>
    <m/>
  </r>
  <r>
    <d v="2015-04-16T00:00:00"/>
    <n v="287"/>
    <x v="11"/>
    <x v="27"/>
    <n v="70"/>
    <m/>
  </r>
  <r>
    <d v="2015-05-01T00:00:00"/>
    <n v="288"/>
    <x v="4"/>
    <x v="28"/>
    <n v="132.5"/>
    <m/>
  </r>
  <r>
    <d v="2015-05-01T00:00:00"/>
    <n v="288"/>
    <x v="15"/>
    <x v="29"/>
    <n v="146.41"/>
    <m/>
  </r>
  <r>
    <d v="2015-05-01T00:00:00"/>
    <n v="288"/>
    <x v="15"/>
    <x v="30"/>
    <n v="97.55"/>
    <m/>
  </r>
  <r>
    <d v="2015-05-01T00:00:00"/>
    <n v="288"/>
    <x v="7"/>
    <x v="12"/>
    <m/>
    <n v="1500"/>
  </r>
  <r>
    <d v="2015-05-01T00:00:00"/>
    <n v="288"/>
    <x v="11"/>
    <x v="31"/>
    <n v="768.35"/>
    <m/>
  </r>
  <r>
    <d v="2015-05-04T00:00:00"/>
    <n v="288"/>
    <x v="15"/>
    <x v="32"/>
    <n v="48.2"/>
    <m/>
  </r>
  <r>
    <d v="2015-05-02T00:00:00"/>
    <n v="288"/>
    <x v="2"/>
    <x v="33"/>
    <m/>
    <n v="7.5"/>
  </r>
  <r>
    <d v="2015-05-27T00:00:00"/>
    <n v="289"/>
    <x v="15"/>
    <x v="34"/>
    <n v="15.5"/>
    <m/>
  </r>
  <r>
    <d v="2015-05-27T00:00:00"/>
    <n v="289"/>
    <x v="5"/>
    <x v="35"/>
    <n v="297.5"/>
    <m/>
  </r>
  <r>
    <d v="2015-06-08T00:00:00"/>
    <n v="290"/>
    <x v="4"/>
    <x v="36"/>
    <n v="95.25"/>
    <m/>
  </r>
  <r>
    <d v="2015-06-09T00:00:00"/>
    <n v="290"/>
    <x v="11"/>
    <x v="37"/>
    <n v="14.11"/>
    <m/>
  </r>
  <r>
    <d v="2015-06-15T00:00:00"/>
    <n v="290"/>
    <x v="5"/>
    <x v="38"/>
    <m/>
    <n v="276.32"/>
  </r>
  <r>
    <d v="2015-06-22T00:00:00"/>
    <n v="291"/>
    <x v="4"/>
    <x v="39"/>
    <n v="9.06"/>
    <m/>
  </r>
  <r>
    <d v="2015-07-01T00:00:00"/>
    <n v="291"/>
    <x v="12"/>
    <x v="40"/>
    <n v="22.58"/>
    <m/>
  </r>
  <r>
    <d v="2015-08-01T00:00:00"/>
    <n v="292"/>
    <x v="12"/>
    <x v="41"/>
    <n v="10.35"/>
    <m/>
  </r>
  <r>
    <d v="2015-09-01T00:00:00"/>
    <n v="293"/>
    <x v="12"/>
    <x v="40"/>
    <n v="10.35"/>
    <m/>
  </r>
  <r>
    <d v="2015-09-30T00:00:00"/>
    <n v="294"/>
    <x v="4"/>
    <x v="42"/>
    <n v="50"/>
    <m/>
  </r>
  <r>
    <d v="2015-10-02T00:00:00"/>
    <n v="294"/>
    <x v="4"/>
    <x v="43"/>
    <n v="37.5"/>
    <m/>
  </r>
  <r>
    <d v="2015-10-02T00:00:00"/>
    <n v="294"/>
    <x v="7"/>
    <x v="12"/>
    <m/>
    <n v="1200"/>
  </r>
  <r>
    <d v="2015-10-02T00:00:00"/>
    <n v="294"/>
    <x v="7"/>
    <x v="44"/>
    <n v="1500"/>
    <m/>
  </r>
  <r>
    <d v="2015-10-02T00:00:00"/>
    <n v="294"/>
    <x v="4"/>
    <x v="45"/>
    <n v="79"/>
    <m/>
  </r>
  <r>
    <d v="2015-10-02T00:00:00"/>
    <n v="294"/>
    <x v="5"/>
    <x v="46"/>
    <m/>
    <n v="276.32"/>
  </r>
  <r>
    <d v="2015-10-03T00:00:00"/>
    <n v="294"/>
    <x v="4"/>
    <x v="47"/>
    <n v="54.25"/>
    <m/>
  </r>
  <r>
    <d v="2015-10-01T00:00:00"/>
    <n v="294"/>
    <x v="12"/>
    <x v="48"/>
    <n v="10.35"/>
    <m/>
  </r>
  <r>
    <d v="2015-10-07T00:00:00"/>
    <n v="294"/>
    <x v="16"/>
    <x v="49"/>
    <n v="7.5"/>
    <m/>
  </r>
  <r>
    <d v="2015-10-07T00:00:00"/>
    <n v="294"/>
    <x v="16"/>
    <x v="50"/>
    <n v="7.5"/>
    <m/>
  </r>
  <r>
    <d v="2015-10-07T00:00:00"/>
    <n v="294"/>
    <x v="16"/>
    <x v="51"/>
    <m/>
    <n v="3682.5"/>
  </r>
  <r>
    <d v="2015-10-07T00:00:00"/>
    <n v="294"/>
    <x v="16"/>
    <x v="52"/>
    <n v="7.5"/>
    <m/>
  </r>
  <r>
    <d v="2015-10-07T00:00:00"/>
    <n v="294"/>
    <x v="16"/>
    <x v="53"/>
    <n v="7.5"/>
    <m/>
  </r>
  <r>
    <d v="2015-10-07T00:00:00"/>
    <n v="294"/>
    <x v="16"/>
    <x v="54"/>
    <n v="7.5"/>
    <m/>
  </r>
  <r>
    <d v="2015-10-07T00:00:00"/>
    <n v="294"/>
    <x v="16"/>
    <x v="55"/>
    <n v="7.5"/>
    <m/>
  </r>
  <r>
    <d v="2015-10-07T00:00:00"/>
    <n v="294"/>
    <x v="16"/>
    <x v="56"/>
    <n v="7.5"/>
    <m/>
  </r>
  <r>
    <d v="2015-10-09T00:00:00"/>
    <n v="294"/>
    <x v="16"/>
    <x v="57"/>
    <m/>
    <n v="7.5"/>
  </r>
  <r>
    <d v="2015-10-09T00:00:00"/>
    <n v="294"/>
    <x v="16"/>
    <x v="58"/>
    <m/>
    <n v="7.5"/>
  </r>
  <r>
    <d v="2015-10-09T00:00:00"/>
    <n v="294"/>
    <x v="16"/>
    <x v="59"/>
    <m/>
    <n v="7.5"/>
  </r>
  <r>
    <d v="2015-10-09T00:00:00"/>
    <n v="295"/>
    <x v="16"/>
    <x v="60"/>
    <m/>
    <n v="7.5"/>
  </r>
  <r>
    <d v="2015-10-10T00:00:00"/>
    <n v="295"/>
    <x v="16"/>
    <x v="61"/>
    <m/>
    <n v="7.5"/>
  </r>
  <r>
    <d v="2015-10-10T00:00:00"/>
    <n v="295"/>
    <x v="16"/>
    <x v="62"/>
    <m/>
    <n v="7.5"/>
  </r>
  <r>
    <d v="2015-10-07T00:00:00"/>
    <n v="295"/>
    <x v="16"/>
    <x v="63"/>
    <n v="7.5"/>
    <m/>
  </r>
  <r>
    <d v="2015-10-11T00:00:00"/>
    <n v="295"/>
    <x v="16"/>
    <x v="64"/>
    <m/>
    <n v="7.5"/>
  </r>
  <r>
    <d v="2015-10-12T00:00:00"/>
    <n v="295"/>
    <x v="16"/>
    <x v="65"/>
    <n v="7.5"/>
    <m/>
  </r>
  <r>
    <d v="2015-10-12T00:00:00"/>
    <n v="295"/>
    <x v="16"/>
    <x v="66"/>
    <n v="7.5"/>
    <m/>
  </r>
  <r>
    <d v="2015-10-12T00:00:00"/>
    <n v="295"/>
    <x v="16"/>
    <x v="67"/>
    <m/>
    <n v="135"/>
  </r>
  <r>
    <d v="2015-10-12T00:00:00"/>
    <n v="295"/>
    <x v="16"/>
    <x v="68"/>
    <m/>
    <n v="7.5"/>
  </r>
  <r>
    <d v="2015-10-12T00:00:00"/>
    <n v="295"/>
    <x v="16"/>
    <x v="69"/>
    <n v="7.5"/>
    <m/>
  </r>
  <r>
    <d v="2015-10-12T00:00:00"/>
    <n v="295"/>
    <x v="16"/>
    <x v="70"/>
    <n v="7.5"/>
    <m/>
  </r>
  <r>
    <d v="2015-10-12T00:00:00"/>
    <n v="295"/>
    <x v="16"/>
    <x v="71"/>
    <n v="7.5"/>
    <m/>
  </r>
  <r>
    <d v="2015-10-12T00:00:00"/>
    <n v="295"/>
    <x v="16"/>
    <x v="72"/>
    <n v="7.5"/>
    <m/>
  </r>
  <r>
    <d v="2015-10-12T00:00:00"/>
    <n v="295"/>
    <x v="16"/>
    <x v="73"/>
    <n v="7.5"/>
    <m/>
  </r>
  <r>
    <d v="2015-10-12T00:00:00"/>
    <n v="295"/>
    <x v="16"/>
    <x v="74"/>
    <n v="7.5"/>
    <m/>
  </r>
  <r>
    <d v="2015-10-12T00:00:00"/>
    <n v="295"/>
    <x v="16"/>
    <x v="75"/>
    <n v="7.5"/>
    <m/>
  </r>
  <r>
    <d v="2015-10-12T00:00:00"/>
    <n v="295"/>
    <x v="16"/>
    <x v="76"/>
    <n v="7.5"/>
    <m/>
  </r>
  <r>
    <d v="2015-10-12T00:00:00"/>
    <n v="295"/>
    <x v="16"/>
    <x v="77"/>
    <n v="7.5"/>
    <m/>
  </r>
  <r>
    <d v="2015-10-12T00:00:00"/>
    <n v="295"/>
    <x v="16"/>
    <x v="78"/>
    <m/>
    <n v="7.5"/>
  </r>
  <r>
    <d v="2015-10-12T00:00:00"/>
    <n v="295"/>
    <x v="16"/>
    <x v="79"/>
    <m/>
    <n v="7.5"/>
  </r>
  <r>
    <d v="2015-10-07T00:00:00"/>
    <n v="295"/>
    <x v="16"/>
    <x v="80"/>
    <n v="7.5"/>
    <m/>
  </r>
  <r>
    <d v="2015-10-12T00:00:00"/>
    <n v="295"/>
    <x v="16"/>
    <x v="81"/>
    <n v="7.5"/>
    <m/>
  </r>
  <r>
    <d v="2015-10-12T00:00:00"/>
    <n v="295"/>
    <x v="16"/>
    <x v="82"/>
    <n v="7.5"/>
    <m/>
  </r>
  <r>
    <d v="2015-10-12T00:00:00"/>
    <n v="295"/>
    <x v="16"/>
    <x v="83"/>
    <n v="7.5"/>
    <m/>
  </r>
  <r>
    <d v="2015-10-12T00:00:00"/>
    <n v="295"/>
    <x v="16"/>
    <x v="84"/>
    <m/>
    <n v="7.5"/>
  </r>
  <r>
    <d v="2015-10-13T00:00:00"/>
    <n v="295"/>
    <x v="4"/>
    <x v="85"/>
    <n v="630"/>
    <m/>
  </r>
  <r>
    <d v="2015-10-13T00:00:00"/>
    <n v="295"/>
    <x v="16"/>
    <x v="86"/>
    <m/>
    <n v="7.5"/>
  </r>
  <r>
    <d v="2015-10-13T00:00:00"/>
    <n v="295"/>
    <x v="16"/>
    <x v="87"/>
    <m/>
    <n v="7.5"/>
  </r>
  <r>
    <d v="2015-10-07T00:00:00"/>
    <n v="295"/>
    <x v="16"/>
    <x v="88"/>
    <n v="7.5"/>
    <m/>
  </r>
  <r>
    <d v="2015-10-07T00:00:00"/>
    <n v="295"/>
    <x v="16"/>
    <x v="89"/>
    <n v="7.5"/>
    <m/>
  </r>
  <r>
    <d v="2015-10-07T00:00:00"/>
    <n v="295"/>
    <x v="16"/>
    <x v="90"/>
    <n v="7.5"/>
    <m/>
  </r>
  <r>
    <d v="2015-10-07T00:00:00"/>
    <n v="295"/>
    <x v="16"/>
    <x v="91"/>
    <n v="7.5"/>
    <m/>
  </r>
  <r>
    <d v="2015-10-13T00:00:00"/>
    <n v="295"/>
    <x v="7"/>
    <x v="12"/>
    <n v="3000"/>
    <m/>
  </r>
  <r>
    <d v="2015-10-13T00:00:00"/>
    <n v="295"/>
    <x v="16"/>
    <x v="92"/>
    <m/>
    <n v="7.5"/>
  </r>
  <r>
    <d v="2015-10-15T00:00:00"/>
    <n v="295"/>
    <x v="16"/>
    <x v="93"/>
    <m/>
    <n v="7.5"/>
  </r>
  <r>
    <d v="2015-10-15T00:00:00"/>
    <n v="295"/>
    <x v="16"/>
    <x v="94"/>
    <m/>
    <n v="7.5"/>
  </r>
  <r>
    <d v="2015-10-15T00:00:00"/>
    <n v="295"/>
    <x v="16"/>
    <x v="95"/>
    <m/>
    <n v="7.5"/>
  </r>
  <r>
    <d v="2015-10-15T00:00:00"/>
    <n v="295"/>
    <x v="16"/>
    <x v="96"/>
    <m/>
    <n v="7.5"/>
  </r>
  <r>
    <d v="2015-10-15T00:00:00"/>
    <n v="295"/>
    <x v="16"/>
    <x v="97"/>
    <m/>
    <n v="7.5"/>
  </r>
  <r>
    <d v="2015-10-15T00:00:00"/>
    <n v="295"/>
    <x v="16"/>
    <x v="98"/>
    <m/>
    <n v="7.5"/>
  </r>
  <r>
    <d v="2015-10-16T00:00:00"/>
    <n v="295"/>
    <x v="16"/>
    <x v="99"/>
    <m/>
    <n v="7.5"/>
  </r>
  <r>
    <d v="2015-10-16T00:00:00"/>
    <n v="295"/>
    <x v="16"/>
    <x v="100"/>
    <m/>
    <n v="7.5"/>
  </r>
  <r>
    <d v="2015-10-19T00:00:00"/>
    <n v="295"/>
    <x v="16"/>
    <x v="101"/>
    <m/>
    <n v="7.5"/>
  </r>
  <r>
    <d v="2015-10-19T00:00:00"/>
    <n v="295"/>
    <x v="16"/>
    <x v="102"/>
    <m/>
    <n v="7.5"/>
  </r>
  <r>
    <d v="2015-10-20T00:00:00"/>
    <n v="295"/>
    <x v="16"/>
    <x v="103"/>
    <m/>
    <n v="7.5"/>
  </r>
  <r>
    <d v="2015-10-20T00:00:00"/>
    <n v="295"/>
    <x v="16"/>
    <x v="104"/>
    <m/>
    <n v="7.5"/>
  </r>
  <r>
    <d v="2015-10-21T00:00:00"/>
    <n v="295"/>
    <x v="16"/>
    <x v="105"/>
    <m/>
    <n v="7.5"/>
  </r>
  <r>
    <d v="2015-10-22T00:00:00"/>
    <n v="295"/>
    <x v="16"/>
    <x v="106"/>
    <m/>
    <n v="7.5"/>
  </r>
  <r>
    <d v="2015-10-22T00:00:00"/>
    <n v="295"/>
    <x v="7"/>
    <x v="107"/>
    <m/>
    <n v="1500"/>
  </r>
  <r>
    <d v="2015-10-22T00:00:00"/>
    <n v="295"/>
    <x v="16"/>
    <x v="108"/>
    <m/>
    <n v="7.5"/>
  </r>
  <r>
    <d v="2015-10-22T00:00:00"/>
    <n v="295"/>
    <x v="16"/>
    <x v="109"/>
    <m/>
    <n v="7.5"/>
  </r>
  <r>
    <d v="2015-10-23T00:00:00"/>
    <n v="295"/>
    <x v="16"/>
    <x v="110"/>
    <m/>
    <n v="7.5"/>
  </r>
  <r>
    <d v="2015-10-23T00:00:00"/>
    <n v="295"/>
    <x v="16"/>
    <x v="111"/>
    <m/>
    <n v="7.5"/>
  </r>
  <r>
    <d v="2015-10-23T00:00:00"/>
    <n v="295"/>
    <x v="4"/>
    <x v="112"/>
    <m/>
    <n v="1000"/>
  </r>
  <r>
    <d v="2015-10-23T00:00:00"/>
    <n v="295"/>
    <x v="16"/>
    <x v="113"/>
    <m/>
    <n v="7.5"/>
  </r>
  <r>
    <d v="2015-10-25T00:00:00"/>
    <n v="296"/>
    <x v="14"/>
    <x v="114"/>
    <n v="79.5"/>
    <m/>
  </r>
  <r>
    <d v="2015-10-25T00:00:00"/>
    <n v="296"/>
    <x v="16"/>
    <x v="115"/>
    <m/>
    <n v="7.5"/>
  </r>
  <r>
    <d v="2015-10-25T00:00:00"/>
    <n v="296"/>
    <x v="16"/>
    <x v="116"/>
    <m/>
    <n v="7.5"/>
  </r>
  <r>
    <d v="2015-10-26T00:00:00"/>
    <n v="296"/>
    <x v="16"/>
    <x v="117"/>
    <m/>
    <n v="7.5"/>
  </r>
  <r>
    <d v="2015-10-26T00:00:00"/>
    <n v="296"/>
    <x v="16"/>
    <x v="118"/>
    <m/>
    <n v="7.5"/>
  </r>
  <r>
    <d v="2015-10-26T00:00:00"/>
    <n v="296"/>
    <x v="16"/>
    <x v="119"/>
    <m/>
    <n v="7.5"/>
  </r>
  <r>
    <d v="2015-10-26T00:00:00"/>
    <n v="296"/>
    <x v="16"/>
    <x v="120"/>
    <m/>
    <n v="7.5"/>
  </r>
  <r>
    <d v="2015-10-27T00:00:00"/>
    <n v="296"/>
    <x v="16"/>
    <x v="121"/>
    <m/>
    <n v="7.5"/>
  </r>
  <r>
    <d v="2015-10-27T00:00:00"/>
    <n v="296"/>
    <x v="16"/>
    <x v="122"/>
    <m/>
    <n v="7.5"/>
  </r>
  <r>
    <d v="2015-10-27T00:00:00"/>
    <n v="296"/>
    <x v="16"/>
    <x v="123"/>
    <m/>
    <n v="7.5"/>
  </r>
  <r>
    <d v="2015-10-28T00:00:00"/>
    <n v="296"/>
    <x v="16"/>
    <x v="124"/>
    <m/>
    <n v="7.5"/>
  </r>
  <r>
    <d v="2015-10-30T00:00:00"/>
    <n v="296"/>
    <x v="16"/>
    <x v="125"/>
    <m/>
    <n v="7.5"/>
  </r>
  <r>
    <d v="2015-11-02T00:00:00"/>
    <n v="296"/>
    <x v="16"/>
    <x v="126"/>
    <m/>
    <n v="7.5"/>
  </r>
  <r>
    <d v="2015-11-03T00:00:00"/>
    <n v="296"/>
    <x v="16"/>
    <x v="127"/>
    <m/>
    <n v="7.5"/>
  </r>
  <r>
    <d v="2015-11-01T00:00:00"/>
    <n v="296"/>
    <x v="12"/>
    <x v="128"/>
    <m/>
    <n v="104.7"/>
  </r>
  <r>
    <d v="2015-11-01T00:00:00"/>
    <n v="297"/>
    <x v="12"/>
    <x v="129"/>
    <n v="177.49"/>
    <m/>
  </r>
  <r>
    <d v="2015-11-12T00:00:00"/>
    <n v="297"/>
    <x v="16"/>
    <x v="130"/>
    <m/>
    <n v="7.5"/>
  </r>
  <r>
    <d v="2015-11-16T00:00:00"/>
    <n v="297"/>
    <x v="16"/>
    <x v="131"/>
    <m/>
    <n v="7.5"/>
  </r>
  <r>
    <d v="2015-11-18T00:00:00"/>
    <n v="297"/>
    <x v="11"/>
    <x v="132"/>
    <n v="8.1"/>
    <m/>
  </r>
  <r>
    <d v="2015-11-19T00:00:00"/>
    <n v="297"/>
    <x v="16"/>
    <x v="133"/>
    <m/>
    <n v="7.5"/>
  </r>
  <r>
    <d v="2015-11-19T00:00:00"/>
    <n v="297"/>
    <x v="16"/>
    <x v="134"/>
    <m/>
    <n v="7.5"/>
  </r>
  <r>
    <d v="2015-11-20T00:00:00"/>
    <n v="297"/>
    <x v="16"/>
    <x v="135"/>
    <m/>
    <n v="7.5"/>
  </r>
  <r>
    <d v="2015-11-20T00:00:00"/>
    <n v="297"/>
    <x v="16"/>
    <x v="136"/>
    <m/>
    <n v="10"/>
  </r>
  <r>
    <d v="2015-11-21T00:00:00"/>
    <n v="298"/>
    <x v="16"/>
    <x v="137"/>
    <m/>
    <n v="15"/>
  </r>
  <r>
    <d v="2015-11-21T00:00:00"/>
    <n v="298"/>
    <x v="16"/>
    <x v="138"/>
    <m/>
    <n v="7.5"/>
  </r>
  <r>
    <d v="2015-11-22T00:00:00"/>
    <n v="298"/>
    <x v="16"/>
    <x v="139"/>
    <m/>
    <n v="7.5"/>
  </r>
  <r>
    <d v="2015-11-23T00:00:00"/>
    <n v="298"/>
    <x v="16"/>
    <x v="140"/>
    <m/>
    <n v="7.5"/>
  </r>
  <r>
    <d v="2015-11-23T00:00:00"/>
    <n v="298"/>
    <x v="16"/>
    <x v="141"/>
    <m/>
    <n v="7.5"/>
  </r>
  <r>
    <d v="2015-11-23T00:00:00"/>
    <n v="298"/>
    <x v="16"/>
    <x v="142"/>
    <m/>
    <n v="7.5"/>
  </r>
  <r>
    <d v="2015-11-23T00:00:00"/>
    <n v="298"/>
    <x v="16"/>
    <x v="143"/>
    <m/>
    <n v="7.5"/>
  </r>
  <r>
    <d v="2015-11-24T00:00:00"/>
    <n v="298"/>
    <x v="16"/>
    <x v="144"/>
    <m/>
    <n v="7.5"/>
  </r>
  <r>
    <d v="2015-11-24T00:00:00"/>
    <n v="298"/>
    <x v="16"/>
    <x v="145"/>
    <m/>
    <n v="7.5"/>
  </r>
  <r>
    <d v="2015-11-25T00:00:00"/>
    <n v="298"/>
    <x v="16"/>
    <x v="146"/>
    <m/>
    <n v="7.5"/>
  </r>
  <r>
    <d v="2015-11-25T00:00:00"/>
    <n v="298"/>
    <x v="16"/>
    <x v="147"/>
    <m/>
    <n v="7.5"/>
  </r>
  <r>
    <d v="2015-11-26T00:00:00"/>
    <n v="298"/>
    <x v="16"/>
    <x v="148"/>
    <m/>
    <n v="7.5"/>
  </r>
  <r>
    <d v="2015-11-26T00:00:00"/>
    <n v="298"/>
    <x v="16"/>
    <x v="149"/>
    <m/>
    <n v="7.5"/>
  </r>
  <r>
    <d v="2015-11-27T00:00:00"/>
    <n v="298"/>
    <x v="16"/>
    <x v="150"/>
    <m/>
    <n v="7.5"/>
  </r>
  <r>
    <d v="2015-11-27T00:00:00"/>
    <n v="298"/>
    <x v="16"/>
    <x v="151"/>
    <m/>
    <n v="7.5"/>
  </r>
  <r>
    <d v="2015-11-28T00:00:00"/>
    <n v="298"/>
    <x v="16"/>
    <x v="152"/>
    <m/>
    <n v="7.5"/>
  </r>
  <r>
    <d v="2015-11-30T00:00:00"/>
    <n v="298"/>
    <x v="16"/>
    <x v="153"/>
    <m/>
    <n v="7.5"/>
  </r>
  <r>
    <d v="2015-12-01T00:00:00"/>
    <n v="298"/>
    <x v="16"/>
    <x v="154"/>
    <m/>
    <n v="7.5"/>
  </r>
  <r>
    <d v="2015-12-02T00:00:00"/>
    <n v="298"/>
    <x v="16"/>
    <x v="155"/>
    <m/>
    <n v="7.5"/>
  </r>
  <r>
    <d v="2015-12-02T00:00:00"/>
    <n v="298"/>
    <x v="11"/>
    <x v="156"/>
    <n v="70"/>
    <m/>
  </r>
  <r>
    <d v="2015-12-04T00:00:00"/>
    <n v="299"/>
    <x v="16"/>
    <x v="157"/>
    <m/>
    <n v="7.5"/>
  </r>
  <r>
    <d v="2015-12-04T00:00:00"/>
    <n v="299"/>
    <x v="12"/>
    <x v="158"/>
    <m/>
    <n v="3.36"/>
  </r>
  <r>
    <d v="2015-12-09T00:00:00"/>
    <n v="299"/>
    <x v="16"/>
    <x v="159"/>
    <m/>
    <n v="7.5"/>
  </r>
  <r>
    <d v="2015-12-10T00:00:00"/>
    <n v="299"/>
    <x v="16"/>
    <x v="160"/>
    <m/>
    <n v="7.5"/>
  </r>
  <r>
    <d v="2015-12-19T00:00:00"/>
    <n v="300"/>
    <x v="4"/>
    <x v="161"/>
    <n v="82"/>
    <m/>
  </r>
  <r>
    <d v="2015-12-19T00:00:00"/>
    <n v="300"/>
    <x v="11"/>
    <x v="162"/>
    <n v="659.45"/>
    <m/>
  </r>
  <r>
    <d v="2016-12-19T00:00:00"/>
    <n v="300"/>
    <x v="4"/>
    <x v="163"/>
    <n v="88"/>
    <m/>
  </r>
  <r>
    <d v="2016-12-21T00:00:00"/>
    <n v="300"/>
    <x v="16"/>
    <x v="164"/>
    <m/>
    <n v="7.5"/>
  </r>
  <r>
    <d v="2015-12-27T00:00:00"/>
    <n v="300"/>
    <x v="16"/>
    <x v="165"/>
    <m/>
    <n v="7.5"/>
  </r>
  <r>
    <d v="2015-12-27T00:00:00"/>
    <n v="300"/>
    <x v="16"/>
    <x v="166"/>
    <m/>
    <n v="7.5"/>
  </r>
  <r>
    <m/>
    <m/>
    <x v="0"/>
    <x v="167"/>
    <m/>
    <m/>
  </r>
  <r>
    <m/>
    <m/>
    <x v="0"/>
    <x v="167"/>
    <m/>
    <m/>
  </r>
  <r>
    <m/>
    <m/>
    <x v="0"/>
    <x v="167"/>
    <m/>
    <m/>
  </r>
  <r>
    <m/>
    <m/>
    <x v="0"/>
    <x v="167"/>
    <m/>
    <m/>
  </r>
  <r>
    <m/>
    <m/>
    <x v="0"/>
    <x v="167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24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gridDropZones="1" multipleFieldFilters="0">
  <location ref="A3:C78" firstHeaderRow="1" firstDataRow="2" firstDataCol="1"/>
  <pivotFields count="6">
    <pivotField subtotalTop="0" showAll="0"/>
    <pivotField subtotalTop="0" showAll="0"/>
    <pivotField axis="axisRow" subtotalTop="0" showAll="0">
      <items count="18">
        <item x="6"/>
        <item x="13"/>
        <item x="14"/>
        <item x="4"/>
        <item sd="0" x="16"/>
        <item x="3"/>
        <item x="11"/>
        <item h="1" x="7"/>
        <item h="1" x="1"/>
        <item h="1" x="2"/>
        <item x="10"/>
        <item x="12"/>
        <item x="9"/>
        <item h="1" x="0"/>
        <item x="8"/>
        <item x="5"/>
        <item x="15"/>
        <item t="default"/>
      </items>
    </pivotField>
    <pivotField axis="axisRow" subtotalTop="0" showAll="0">
      <items count="169">
        <item x="32"/>
        <item x="16"/>
        <item x="20"/>
        <item x="30"/>
        <item x="0"/>
        <item x="27"/>
        <item x="17"/>
        <item x="107"/>
        <item x="15"/>
        <item x="21"/>
        <item x="42"/>
        <item x="38"/>
        <item x="46"/>
        <item x="35"/>
        <item x="132"/>
        <item x="22"/>
        <item x="29"/>
        <item x="8"/>
        <item x="26"/>
        <item x="47"/>
        <item x="25"/>
        <item x="85"/>
        <item x="114"/>
        <item x="10"/>
        <item x="31"/>
        <item x="162"/>
        <item x="112"/>
        <item x="34"/>
        <item x="13"/>
        <item x="24"/>
        <item x="28"/>
        <item x="163"/>
        <item x="161"/>
        <item x="36"/>
        <item x="19"/>
        <item x="23"/>
        <item x="128"/>
        <item x="129"/>
        <item x="40"/>
        <item x="41"/>
        <item x="48"/>
        <item x="158"/>
        <item x="12"/>
        <item x="37"/>
        <item x="44"/>
        <item x="14"/>
        <item x="39"/>
        <item x="43"/>
        <item x="45"/>
        <item x="156"/>
        <item x="7"/>
        <item x="9"/>
        <item x="83"/>
        <item x="81"/>
        <item x="74"/>
        <item x="80"/>
        <item x="88"/>
        <item x="89"/>
        <item x="71"/>
        <item x="90"/>
        <item x="69"/>
        <item x="82"/>
        <item x="70"/>
        <item x="73"/>
        <item x="72"/>
        <item x="91"/>
        <item x="117"/>
        <item x="119"/>
        <item x="140"/>
        <item x="95"/>
        <item x="133"/>
        <item x="115"/>
        <item x="101"/>
        <item x="60"/>
        <item x="157"/>
        <item x="124"/>
        <item x="135"/>
        <item x="159"/>
        <item x="145"/>
        <item x="155"/>
        <item x="103"/>
        <item x="106"/>
        <item x="93"/>
        <item x="136"/>
        <item x="87"/>
        <item x="141"/>
        <item x="142"/>
        <item x="137"/>
        <item x="109"/>
        <item x="139"/>
        <item x="130"/>
        <item x="127"/>
        <item x="144"/>
        <item x="151"/>
        <item x="143"/>
        <item x="138"/>
        <item x="96"/>
        <item x="99"/>
        <item x="110"/>
        <item x="113"/>
        <item x="148"/>
        <item x="125"/>
        <item x="120"/>
        <item x="86"/>
        <item x="160"/>
        <item x="94"/>
        <item x="97"/>
        <item x="100"/>
        <item x="104"/>
        <item x="153"/>
        <item x="98"/>
        <item x="92"/>
        <item x="105"/>
        <item x="116"/>
        <item x="134"/>
        <item x="123"/>
        <item x="68"/>
        <item x="111"/>
        <item x="61"/>
        <item x="57"/>
        <item x="59"/>
        <item x="147"/>
        <item x="166"/>
        <item x="108"/>
        <item x="164"/>
        <item x="84"/>
        <item x="64"/>
        <item x="78"/>
        <item x="126"/>
        <item x="79"/>
        <item x="152"/>
        <item x="102"/>
        <item x="154"/>
        <item x="150"/>
        <item x="146"/>
        <item x="121"/>
        <item x="118"/>
        <item x="122"/>
        <item x="149"/>
        <item x="131"/>
        <item x="50"/>
        <item x="11"/>
        <item x="62"/>
        <item x="33"/>
        <item x="3"/>
        <item x="2"/>
        <item x="4"/>
        <item x="165"/>
        <item x="67"/>
        <item x="51"/>
        <item x="6"/>
        <item x="5"/>
        <item x="18"/>
        <item x="58"/>
        <item x="1"/>
        <item x="54"/>
        <item x="53"/>
        <item x="66"/>
        <item x="77"/>
        <item x="63"/>
        <item x="65"/>
        <item x="75"/>
        <item x="76"/>
        <item x="52"/>
        <item x="55"/>
        <item x="49"/>
        <item x="56"/>
        <item x="167"/>
        <item t="default"/>
      </items>
    </pivotField>
    <pivotField dataField="1" subtotalTop="0" showAll="0"/>
    <pivotField dataField="1" subtotalTop="0" showAll="0"/>
  </pivotFields>
  <rowFields count="2">
    <field x="2"/>
    <field x="3"/>
  </rowFields>
  <rowItems count="74">
    <i>
      <x/>
    </i>
    <i r="1">
      <x v="2"/>
    </i>
    <i r="1">
      <x v="23"/>
    </i>
    <i r="1">
      <x v="45"/>
    </i>
    <i t="default">
      <x/>
    </i>
    <i>
      <x v="1"/>
    </i>
    <i r="1">
      <x v="29"/>
    </i>
    <i t="default">
      <x v="1"/>
    </i>
    <i>
      <x v="2"/>
    </i>
    <i r="1">
      <x v="20"/>
    </i>
    <i r="1">
      <x v="22"/>
    </i>
    <i t="default">
      <x v="2"/>
    </i>
    <i>
      <x v="3"/>
    </i>
    <i r="1">
      <x v="10"/>
    </i>
    <i r="1">
      <x v="17"/>
    </i>
    <i r="1">
      <x v="18"/>
    </i>
    <i r="1">
      <x v="19"/>
    </i>
    <i r="1">
      <x v="21"/>
    </i>
    <i r="1">
      <x v="26"/>
    </i>
    <i r="1">
      <x v="30"/>
    </i>
    <i r="1">
      <x v="31"/>
    </i>
    <i r="1">
      <x v="32"/>
    </i>
    <i r="1">
      <x v="33"/>
    </i>
    <i r="1">
      <x v="46"/>
    </i>
    <i r="1">
      <x v="47"/>
    </i>
    <i r="1">
      <x v="48"/>
    </i>
    <i t="default">
      <x v="3"/>
    </i>
    <i>
      <x v="4"/>
    </i>
    <i>
      <x v="5"/>
    </i>
    <i r="1">
      <x v="50"/>
    </i>
    <i t="default">
      <x v="5"/>
    </i>
    <i>
      <x v="6"/>
    </i>
    <i r="1">
      <x v="5"/>
    </i>
    <i r="1">
      <x v="14"/>
    </i>
    <i r="1">
      <x v="15"/>
    </i>
    <i r="1">
      <x v="24"/>
    </i>
    <i r="1">
      <x v="25"/>
    </i>
    <i r="1">
      <x v="43"/>
    </i>
    <i r="1">
      <x v="49"/>
    </i>
    <i t="default">
      <x v="6"/>
    </i>
    <i>
      <x v="10"/>
    </i>
    <i r="1">
      <x v="34"/>
    </i>
    <i t="default">
      <x v="10"/>
    </i>
    <i>
      <x v="11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t="default">
      <x v="11"/>
    </i>
    <i>
      <x v="12"/>
    </i>
    <i r="1">
      <x v="6"/>
    </i>
    <i r="1">
      <x v="8"/>
    </i>
    <i t="default">
      <x v="12"/>
    </i>
    <i>
      <x v="14"/>
    </i>
    <i r="1">
      <x v="28"/>
    </i>
    <i t="default">
      <x v="14"/>
    </i>
    <i>
      <x v="15"/>
    </i>
    <i r="1">
      <x v="1"/>
    </i>
    <i r="1">
      <x v="9"/>
    </i>
    <i r="1">
      <x v="11"/>
    </i>
    <i r="1">
      <x v="12"/>
    </i>
    <i r="1">
      <x v="13"/>
    </i>
    <i r="1">
      <x v="51"/>
    </i>
    <i t="default">
      <x v="15"/>
    </i>
    <i>
      <x v="16"/>
    </i>
    <i r="1">
      <x/>
    </i>
    <i r="1">
      <x v="3"/>
    </i>
    <i r="1">
      <x v="16"/>
    </i>
    <i r="1">
      <x v="27"/>
    </i>
    <i t="default">
      <x v="16"/>
    </i>
    <i t="grand">
      <x/>
    </i>
  </rowItems>
  <colFields count="1">
    <field x="-2"/>
  </colFields>
  <colItems count="2">
    <i>
      <x/>
    </i>
    <i i="1">
      <x v="1"/>
    </i>
  </colItems>
  <dataFields count="2">
    <dataField name="Som van debet" fld="4" baseField="0" baseItem="0" numFmtId="44"/>
    <dataField name="Som van credit" fld="5" baseField="0" baseItem="0" numFmtId="44"/>
  </dataField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transactions-3" connectionId="2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ransactions-2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G20" sqref="G20"/>
    </sheetView>
  </sheetViews>
  <sheetFormatPr baseColWidth="10" defaultRowHeight="15" x14ac:dyDescent="0"/>
  <cols>
    <col min="1" max="1" width="37.83203125" bestFit="1" customWidth="1"/>
    <col min="2" max="2" width="11" bestFit="1" customWidth="1"/>
    <col min="4" max="4" width="11" bestFit="1" customWidth="1"/>
    <col min="6" max="7" width="11" bestFit="1" customWidth="1"/>
  </cols>
  <sheetData>
    <row r="1" spans="1:6" ht="18">
      <c r="A1" s="37" t="s">
        <v>70</v>
      </c>
      <c r="D1" s="9"/>
    </row>
    <row r="2" spans="1:6">
      <c r="A2" t="s">
        <v>9</v>
      </c>
      <c r="D2" s="9"/>
    </row>
    <row r="3" spans="1:6">
      <c r="B3" s="31" t="s">
        <v>10</v>
      </c>
      <c r="C3" s="10"/>
      <c r="D3" s="31" t="s">
        <v>11</v>
      </c>
    </row>
    <row r="4" spans="1:6">
      <c r="B4" s="31">
        <v>2015</v>
      </c>
      <c r="C4" s="10"/>
      <c r="D4" s="31">
        <v>2015</v>
      </c>
    </row>
    <row r="5" spans="1:6">
      <c r="A5" s="10" t="s">
        <v>12</v>
      </c>
      <c r="D5" s="9"/>
      <c r="F5" s="43"/>
    </row>
    <row r="6" spans="1:6">
      <c r="D6" s="9"/>
      <c r="F6" s="43"/>
    </row>
    <row r="7" spans="1:6">
      <c r="A7" t="s">
        <v>28</v>
      </c>
      <c r="B7" s="1">
        <v>4380.5</v>
      </c>
      <c r="D7" s="8">
        <v>4210</v>
      </c>
      <c r="F7" s="43"/>
    </row>
    <row r="8" spans="1:6">
      <c r="A8" t="s">
        <v>13</v>
      </c>
      <c r="B8" s="1">
        <v>1000</v>
      </c>
      <c r="D8" s="8">
        <v>1000</v>
      </c>
      <c r="F8" s="43"/>
    </row>
    <row r="9" spans="1:6">
      <c r="B9" s="1"/>
      <c r="D9" s="9"/>
      <c r="F9" s="43"/>
    </row>
    <row r="10" spans="1:6" ht="16" thickBot="1">
      <c r="B10" s="11">
        <f t="shared" ref="B10:D10" si="0">SUM(B7:B9)</f>
        <v>5380.5</v>
      </c>
      <c r="C10" s="23"/>
      <c r="D10" s="11">
        <f t="shared" si="0"/>
        <v>5210</v>
      </c>
      <c r="F10" s="43"/>
    </row>
    <row r="11" spans="1:6">
      <c r="A11" s="10" t="s">
        <v>14</v>
      </c>
      <c r="B11" s="1"/>
      <c r="D11" s="9"/>
      <c r="F11" s="43"/>
    </row>
    <row r="12" spans="1:6">
      <c r="A12" s="13" t="s">
        <v>15</v>
      </c>
      <c r="B12" s="1">
        <v>500</v>
      </c>
      <c r="D12" s="9"/>
      <c r="F12" s="43"/>
    </row>
    <row r="13" spans="1:6">
      <c r="A13" t="s">
        <v>251</v>
      </c>
      <c r="D13" s="8">
        <v>100</v>
      </c>
      <c r="F13" s="43"/>
    </row>
    <row r="14" spans="1:6">
      <c r="A14" t="s">
        <v>250</v>
      </c>
      <c r="D14" s="8">
        <v>250</v>
      </c>
      <c r="F14" s="43"/>
    </row>
    <row r="15" spans="1:6">
      <c r="A15" t="s">
        <v>16</v>
      </c>
      <c r="B15" s="1">
        <v>200</v>
      </c>
      <c r="D15" s="8">
        <v>200</v>
      </c>
      <c r="F15" s="43"/>
    </row>
    <row r="16" spans="1:6">
      <c r="B16" s="1"/>
      <c r="D16" s="9"/>
      <c r="F16" s="43"/>
    </row>
    <row r="17" spans="1:7" ht="16" thickBot="1">
      <c r="B17" s="11">
        <f>SUM(B12:B16)</f>
        <v>700</v>
      </c>
      <c r="C17" s="23"/>
      <c r="D17" s="11">
        <f>SUM(D13:D16)</f>
        <v>550</v>
      </c>
      <c r="F17" s="44"/>
      <c r="G17" s="18"/>
    </row>
    <row r="18" spans="1:7">
      <c r="B18" s="23"/>
      <c r="C18" s="23"/>
      <c r="D18" s="23"/>
      <c r="F18" s="43"/>
    </row>
    <row r="19" spans="1:7">
      <c r="A19" s="13" t="s">
        <v>17</v>
      </c>
      <c r="B19" s="1"/>
      <c r="D19" s="9"/>
      <c r="F19" s="43"/>
    </row>
    <row r="20" spans="1:7">
      <c r="A20" t="s">
        <v>18</v>
      </c>
      <c r="B20" s="1">
        <v>1500</v>
      </c>
      <c r="D20" s="8">
        <v>1605.51</v>
      </c>
      <c r="F20" s="43"/>
    </row>
    <row r="21" spans="1:7">
      <c r="A21" t="s">
        <v>19</v>
      </c>
      <c r="B21" s="1">
        <v>100</v>
      </c>
      <c r="D21" s="8">
        <v>211.25</v>
      </c>
      <c r="F21" s="43"/>
    </row>
    <row r="22" spans="1:7">
      <c r="A22" t="s">
        <v>20</v>
      </c>
      <c r="B22" s="1">
        <v>2200</v>
      </c>
      <c r="D22" s="8">
        <v>1916.23</v>
      </c>
      <c r="F22" s="43"/>
    </row>
    <row r="23" spans="1:7">
      <c r="A23" t="s">
        <v>21</v>
      </c>
      <c r="B23" s="1">
        <v>220</v>
      </c>
      <c r="D23" s="8">
        <v>226.75</v>
      </c>
      <c r="F23" s="43"/>
    </row>
    <row r="24" spans="1:7">
      <c r="A24" t="s">
        <v>22</v>
      </c>
      <c r="B24" s="1">
        <v>300</v>
      </c>
      <c r="D24" s="8">
        <v>170.59</v>
      </c>
      <c r="F24" s="43"/>
    </row>
    <row r="25" spans="1:7">
      <c r="A25" t="s">
        <v>23</v>
      </c>
      <c r="B25" s="1">
        <v>750</v>
      </c>
      <c r="D25" s="8">
        <v>750</v>
      </c>
      <c r="F25" s="43"/>
    </row>
    <row r="26" spans="1:7">
      <c r="A26" t="s">
        <v>24</v>
      </c>
      <c r="B26" s="1">
        <v>250</v>
      </c>
      <c r="D26" s="8">
        <v>198.22</v>
      </c>
      <c r="F26" s="43"/>
    </row>
    <row r="27" spans="1:7">
      <c r="A27" t="s">
        <v>25</v>
      </c>
      <c r="B27" s="1">
        <v>100</v>
      </c>
      <c r="D27" s="8">
        <v>80.73</v>
      </c>
      <c r="F27" s="43"/>
    </row>
    <row r="28" spans="1:7">
      <c r="A28" t="s">
        <v>252</v>
      </c>
      <c r="B28" s="1"/>
      <c r="D28" s="8">
        <v>3283</v>
      </c>
      <c r="F28" s="43"/>
    </row>
    <row r="29" spans="1:7">
      <c r="A29" t="s">
        <v>253</v>
      </c>
      <c r="B29" s="1"/>
      <c r="D29" s="8">
        <v>1080.46</v>
      </c>
      <c r="F29" s="43"/>
    </row>
    <row r="30" spans="1:7" ht="16" thickBot="1">
      <c r="B30" s="11">
        <f>SUM(B20:B29)</f>
        <v>5420</v>
      </c>
      <c r="C30" s="23"/>
      <c r="D30" s="11">
        <f>SUM(D20:D29)</f>
        <v>9522.739999999998</v>
      </c>
      <c r="F30" s="44"/>
      <c r="G30" s="18"/>
    </row>
    <row r="31" spans="1:7">
      <c r="B31" s="1"/>
      <c r="D31" s="9"/>
      <c r="F31" s="43"/>
    </row>
    <row r="32" spans="1:7">
      <c r="A32" s="10" t="s">
        <v>26</v>
      </c>
      <c r="B32" s="1"/>
      <c r="D32" s="9"/>
      <c r="F32" s="43"/>
    </row>
    <row r="33" spans="1:7">
      <c r="A33" t="s">
        <v>33</v>
      </c>
      <c r="B33" s="1">
        <v>750</v>
      </c>
      <c r="D33" s="45">
        <v>506.72</v>
      </c>
      <c r="F33" s="43"/>
      <c r="G33" s="45"/>
    </row>
    <row r="34" spans="1:7">
      <c r="A34" t="s">
        <v>34</v>
      </c>
      <c r="D34" s="8">
        <v>158.65</v>
      </c>
      <c r="F34" s="43"/>
    </row>
    <row r="35" spans="1:7">
      <c r="D35" s="9"/>
      <c r="F35" s="43"/>
    </row>
    <row r="36" spans="1:7" ht="16" thickBot="1">
      <c r="B36" s="11">
        <f>B33</f>
        <v>750</v>
      </c>
      <c r="D36" s="11">
        <f>D33-D34</f>
        <v>348.07000000000005</v>
      </c>
      <c r="F36" s="43"/>
    </row>
    <row r="37" spans="1:7">
      <c r="D37" s="9"/>
    </row>
    <row r="38" spans="1:7">
      <c r="A38" t="s">
        <v>27</v>
      </c>
      <c r="B38" s="12">
        <f>B10-B17-B30+B36</f>
        <v>10.5</v>
      </c>
      <c r="C38" s="12"/>
      <c r="D38" s="12">
        <f>D10-D17-D30+D36</f>
        <v>-4514.6699999999983</v>
      </c>
    </row>
    <row r="39" spans="1:7">
      <c r="D39" s="9"/>
    </row>
    <row r="40" spans="1:7">
      <c r="D40" s="9"/>
    </row>
  </sheetData>
  <phoneticPr fontId="13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88"/>
  <sheetViews>
    <sheetView topLeftCell="A44" workbookViewId="0">
      <selection activeCell="G21" sqref="G21"/>
    </sheetView>
  </sheetViews>
  <sheetFormatPr baseColWidth="10" defaultRowHeight="15" x14ac:dyDescent="0"/>
  <cols>
    <col min="1" max="1" width="47.83203125" customWidth="1"/>
    <col min="2" max="3" width="13.6640625" customWidth="1"/>
    <col min="4" max="4" width="21" customWidth="1"/>
    <col min="5" max="6" width="3.1640625" customWidth="1"/>
    <col min="7" max="7" width="9.83203125" customWidth="1"/>
    <col min="8" max="8" width="4.1640625" customWidth="1"/>
    <col min="9" max="9" width="7.1640625" customWidth="1"/>
    <col min="10" max="10" width="4.1640625" customWidth="1"/>
    <col min="11" max="12" width="5.1640625" customWidth="1"/>
    <col min="13" max="13" width="13" customWidth="1"/>
    <col min="14" max="14" width="5.1640625" customWidth="1"/>
    <col min="15" max="15" width="7.1640625" customWidth="1"/>
    <col min="16" max="16" width="5.1640625" customWidth="1"/>
    <col min="17" max="17" width="5.83203125" customWidth="1"/>
    <col min="18" max="18" width="9.5" customWidth="1"/>
    <col min="19" max="19" width="9.83203125" customWidth="1"/>
    <col min="20" max="20" width="7.33203125" customWidth="1"/>
    <col min="21" max="21" width="10.83203125" customWidth="1"/>
    <col min="22" max="22" width="7.33203125" customWidth="1"/>
    <col min="23" max="23" width="10.83203125" customWidth="1"/>
    <col min="24" max="24" width="10.33203125" customWidth="1"/>
    <col min="25" max="25" width="13.33203125" customWidth="1"/>
    <col min="26" max="26" width="7.33203125" customWidth="1"/>
    <col min="27" max="27" width="10.83203125" customWidth="1"/>
    <col min="28" max="28" width="9.33203125" customWidth="1"/>
    <col min="29" max="29" width="12.33203125" customWidth="1"/>
    <col min="30" max="30" width="7.33203125" customWidth="1"/>
    <col min="31" max="31" width="10.83203125" customWidth="1"/>
    <col min="32" max="32" width="8" customWidth="1"/>
    <col min="33" max="33" width="4.1640625" customWidth="1"/>
    <col min="34" max="34" width="5.1640625" customWidth="1"/>
    <col min="35" max="36" width="6.1640625" customWidth="1"/>
    <col min="37" max="37" width="3.1640625" customWidth="1"/>
    <col min="38" max="38" width="5.1640625" customWidth="1"/>
    <col min="39" max="41" width="6.1640625" customWidth="1"/>
    <col min="42" max="43" width="5.1640625" customWidth="1"/>
    <col min="44" max="44" width="6.1640625" customWidth="1"/>
    <col min="45" max="45" width="3.1640625" customWidth="1"/>
    <col min="46" max="47" width="6.1640625" customWidth="1"/>
    <col min="48" max="50" width="3.1640625" customWidth="1"/>
    <col min="51" max="51" width="5.1640625" customWidth="1"/>
    <col min="52" max="53" width="3.1640625" customWidth="1"/>
    <col min="54" max="54" width="6.1640625" customWidth="1"/>
    <col min="55" max="55" width="3.1640625" customWidth="1"/>
    <col min="56" max="57" width="6.1640625" customWidth="1"/>
    <col min="58" max="58" width="4.1640625" customWidth="1"/>
    <col min="59" max="59" width="7.1640625" customWidth="1"/>
    <col min="60" max="60" width="6.1640625" customWidth="1"/>
    <col min="61" max="62" width="7.1640625" customWidth="1"/>
    <col min="63" max="63" width="7.1640625" bestFit="1" customWidth="1"/>
    <col min="64" max="64" width="6.1640625" bestFit="1" customWidth="1"/>
    <col min="65" max="65" width="4.1640625" customWidth="1"/>
    <col min="66" max="67" width="7.1640625" bestFit="1" customWidth="1"/>
    <col min="68" max="68" width="6.1640625" bestFit="1" customWidth="1"/>
    <col min="69" max="69" width="4.1640625" customWidth="1"/>
    <col min="70" max="70" width="7.1640625" bestFit="1" customWidth="1"/>
    <col min="71" max="71" width="4.1640625" customWidth="1"/>
    <col min="72" max="72" width="7.1640625" bestFit="1" customWidth="1"/>
    <col min="73" max="74" width="4.1640625" customWidth="1"/>
    <col min="75" max="75" width="7.1640625" bestFit="1" customWidth="1"/>
    <col min="76" max="77" width="5.1640625" customWidth="1"/>
    <col min="78" max="78" width="5.1640625" bestFit="1" customWidth="1"/>
    <col min="79" max="79" width="11.33203125" bestFit="1" customWidth="1"/>
    <col min="80" max="80" width="9.5" bestFit="1" customWidth="1"/>
    <col min="81" max="81" width="5.1640625" bestFit="1" customWidth="1"/>
    <col min="82" max="83" width="3.1640625" bestFit="1" customWidth="1"/>
    <col min="84" max="84" width="6.1640625" bestFit="1" customWidth="1"/>
    <col min="85" max="85" width="3.1640625" bestFit="1" customWidth="1"/>
    <col min="86" max="87" width="6.1640625" bestFit="1" customWidth="1"/>
    <col min="88" max="88" width="4.1640625" bestFit="1" customWidth="1"/>
    <col min="89" max="89" width="7.1640625" bestFit="1" customWidth="1"/>
    <col min="90" max="90" width="6.1640625" bestFit="1" customWidth="1"/>
    <col min="91" max="93" width="7.1640625" bestFit="1" customWidth="1"/>
    <col min="94" max="94" width="6.1640625" bestFit="1" customWidth="1"/>
    <col min="95" max="95" width="4.1640625" bestFit="1" customWidth="1"/>
    <col min="96" max="97" width="7.1640625" bestFit="1" customWidth="1"/>
    <col min="98" max="98" width="6.1640625" bestFit="1" customWidth="1"/>
    <col min="99" max="99" width="4.1640625" bestFit="1" customWidth="1"/>
    <col min="100" max="100" width="7.1640625" bestFit="1" customWidth="1"/>
    <col min="101" max="101" width="4.1640625" bestFit="1" customWidth="1"/>
    <col min="102" max="102" width="7.1640625" bestFit="1" customWidth="1"/>
    <col min="103" max="104" width="4.1640625" bestFit="1" customWidth="1"/>
    <col min="105" max="105" width="7.1640625" bestFit="1" customWidth="1"/>
    <col min="106" max="108" width="5.1640625" bestFit="1" customWidth="1"/>
    <col min="109" max="109" width="15.1640625" bestFit="1" customWidth="1"/>
    <col min="110" max="110" width="4.1640625" bestFit="1" customWidth="1"/>
    <col min="111" max="111" width="5.1640625" bestFit="1" customWidth="1"/>
    <col min="112" max="113" width="6.1640625" bestFit="1" customWidth="1"/>
    <col min="114" max="114" width="3.1640625" bestFit="1" customWidth="1"/>
    <col min="115" max="115" width="5.1640625" bestFit="1" customWidth="1"/>
    <col min="116" max="118" width="6.1640625" bestFit="1" customWidth="1"/>
    <col min="119" max="120" width="5.1640625" bestFit="1" customWidth="1"/>
    <col min="121" max="121" width="6.1640625" bestFit="1" customWidth="1"/>
    <col min="122" max="122" width="3.1640625" bestFit="1" customWidth="1"/>
    <col min="123" max="124" width="6.1640625" bestFit="1" customWidth="1"/>
    <col min="125" max="127" width="3.1640625" bestFit="1" customWidth="1"/>
    <col min="128" max="128" width="5.1640625" bestFit="1" customWidth="1"/>
    <col min="129" max="130" width="3.1640625" bestFit="1" customWidth="1"/>
    <col min="131" max="131" width="6.1640625" bestFit="1" customWidth="1"/>
    <col min="132" max="132" width="3.1640625" bestFit="1" customWidth="1"/>
    <col min="133" max="134" width="6.1640625" bestFit="1" customWidth="1"/>
    <col min="135" max="135" width="4.1640625" bestFit="1" customWidth="1"/>
    <col min="136" max="136" width="7.1640625" bestFit="1" customWidth="1"/>
    <col min="137" max="137" width="6.1640625" bestFit="1" customWidth="1"/>
    <col min="138" max="140" width="7.1640625" bestFit="1" customWidth="1"/>
    <col min="141" max="141" width="6.1640625" bestFit="1" customWidth="1"/>
    <col min="142" max="142" width="4.1640625" bestFit="1" customWidth="1"/>
    <col min="143" max="144" width="7.1640625" bestFit="1" customWidth="1"/>
    <col min="145" max="145" width="6.1640625" bestFit="1" customWidth="1"/>
    <col min="146" max="146" width="4.1640625" bestFit="1" customWidth="1"/>
    <col min="147" max="147" width="7.1640625" bestFit="1" customWidth="1"/>
    <col min="148" max="148" width="4.1640625" bestFit="1" customWidth="1"/>
    <col min="149" max="149" width="7.1640625" bestFit="1" customWidth="1"/>
    <col min="150" max="151" width="4.1640625" bestFit="1" customWidth="1"/>
    <col min="152" max="152" width="7.1640625" bestFit="1" customWidth="1"/>
    <col min="153" max="155" width="5.1640625" bestFit="1" customWidth="1"/>
    <col min="156" max="156" width="20.83203125" bestFit="1" customWidth="1"/>
    <col min="157" max="157" width="20.1640625" bestFit="1" customWidth="1"/>
    <col min="158" max="158" width="24.5" bestFit="1" customWidth="1"/>
    <col min="159" max="159" width="23.83203125" bestFit="1" customWidth="1"/>
  </cols>
  <sheetData>
    <row r="3" spans="1:4">
      <c r="B3" s="40" t="s">
        <v>227</v>
      </c>
    </row>
    <row r="4" spans="1:4">
      <c r="A4" s="40" t="s">
        <v>225</v>
      </c>
      <c r="B4" t="s">
        <v>228</v>
      </c>
      <c r="C4" t="s">
        <v>229</v>
      </c>
      <c r="D4" s="43"/>
    </row>
    <row r="5" spans="1:4">
      <c r="A5" s="41" t="s">
        <v>56</v>
      </c>
      <c r="B5" s="18"/>
      <c r="C5" s="18"/>
      <c r="D5" s="43"/>
    </row>
    <row r="6" spans="1:4">
      <c r="A6" s="42" t="s">
        <v>72</v>
      </c>
      <c r="B6" s="18">
        <v>753</v>
      </c>
      <c r="C6" s="18"/>
      <c r="D6" s="43"/>
    </row>
    <row r="7" spans="1:4">
      <c r="A7" s="42" t="s">
        <v>57</v>
      </c>
      <c r="B7" s="18">
        <v>308.55</v>
      </c>
      <c r="C7" s="18"/>
      <c r="D7" s="43"/>
    </row>
    <row r="8" spans="1:4">
      <c r="A8" s="42" t="s">
        <v>61</v>
      </c>
      <c r="B8" s="18">
        <v>18.91</v>
      </c>
      <c r="C8" s="18"/>
      <c r="D8" s="43"/>
    </row>
    <row r="9" spans="1:4">
      <c r="A9" s="41" t="s">
        <v>230</v>
      </c>
      <c r="B9" s="18">
        <v>1080.46</v>
      </c>
      <c r="C9" s="18"/>
      <c r="D9" s="43"/>
    </row>
    <row r="10" spans="1:4">
      <c r="A10" s="41" t="s">
        <v>87</v>
      </c>
      <c r="B10" s="18"/>
      <c r="C10" s="18"/>
      <c r="D10" s="43"/>
    </row>
    <row r="11" spans="1:4">
      <c r="A11" s="42" t="s">
        <v>81</v>
      </c>
      <c r="B11" s="18">
        <v>75</v>
      </c>
      <c r="C11" s="18"/>
      <c r="D11" s="43"/>
    </row>
    <row r="12" spans="1:4">
      <c r="A12" s="41" t="s">
        <v>231</v>
      </c>
      <c r="B12" s="18">
        <v>75</v>
      </c>
      <c r="C12" s="18"/>
      <c r="D12" s="43"/>
    </row>
    <row r="13" spans="1:4">
      <c r="A13" s="41" t="s">
        <v>24</v>
      </c>
      <c r="B13" s="18"/>
      <c r="C13" s="18"/>
      <c r="D13" s="43"/>
    </row>
    <row r="14" spans="1:4">
      <c r="A14" s="42" t="s">
        <v>82</v>
      </c>
      <c r="B14" s="18">
        <v>118.72</v>
      </c>
      <c r="C14" s="18"/>
      <c r="D14" s="43"/>
    </row>
    <row r="15" spans="1:4">
      <c r="A15" s="42" t="s">
        <v>172</v>
      </c>
      <c r="B15" s="18">
        <v>79.5</v>
      </c>
      <c r="C15" s="18"/>
      <c r="D15" s="43"/>
    </row>
    <row r="16" spans="1:4">
      <c r="A16" s="41" t="s">
        <v>232</v>
      </c>
      <c r="B16" s="18">
        <v>198.22</v>
      </c>
      <c r="C16" s="18"/>
      <c r="D16" s="43"/>
    </row>
    <row r="17" spans="1:13">
      <c r="A17" s="41" t="s">
        <v>49</v>
      </c>
      <c r="B17" s="18"/>
      <c r="C17" s="18"/>
      <c r="D17" s="43"/>
    </row>
    <row r="18" spans="1:13">
      <c r="A18" s="42" t="s">
        <v>100</v>
      </c>
      <c r="B18" s="18">
        <v>50</v>
      </c>
      <c r="C18" s="18"/>
      <c r="D18" s="43"/>
    </row>
    <row r="19" spans="1:13">
      <c r="A19" s="42" t="s">
        <v>53</v>
      </c>
      <c r="B19" s="18">
        <v>83.75</v>
      </c>
      <c r="C19" s="18"/>
      <c r="D19" s="43"/>
    </row>
    <row r="20" spans="1:13">
      <c r="A20" s="42" t="s">
        <v>83</v>
      </c>
      <c r="B20" s="18">
        <v>81</v>
      </c>
      <c r="C20" s="18"/>
      <c r="D20" s="43"/>
    </row>
    <row r="21" spans="1:13">
      <c r="A21" s="42" t="s">
        <v>105</v>
      </c>
      <c r="B21" s="18">
        <v>54.25</v>
      </c>
      <c r="C21" s="18"/>
      <c r="D21" s="43"/>
      <c r="G21" s="18"/>
    </row>
    <row r="22" spans="1:13">
      <c r="A22" s="42" t="s">
        <v>138</v>
      </c>
      <c r="B22" s="18">
        <v>630</v>
      </c>
      <c r="C22" s="18"/>
      <c r="D22" s="43"/>
    </row>
    <row r="23" spans="1:13">
      <c r="A23" s="42" t="s">
        <v>170</v>
      </c>
      <c r="B23" s="18"/>
      <c r="C23" s="18">
        <v>1000</v>
      </c>
      <c r="D23" s="43"/>
      <c r="M23" s="18"/>
    </row>
    <row r="24" spans="1:13">
      <c r="A24" s="42" t="s">
        <v>85</v>
      </c>
      <c r="B24" s="18">
        <v>132.5</v>
      </c>
      <c r="C24" s="18"/>
      <c r="D24" s="43"/>
    </row>
    <row r="25" spans="1:13">
      <c r="A25" s="42" t="s">
        <v>224</v>
      </c>
      <c r="B25" s="18">
        <v>88</v>
      </c>
      <c r="C25" s="18"/>
      <c r="D25" s="43"/>
    </row>
    <row r="26" spans="1:13">
      <c r="A26" s="42" t="s">
        <v>219</v>
      </c>
      <c r="B26" s="18">
        <v>82</v>
      </c>
      <c r="C26" s="18"/>
      <c r="D26" s="43"/>
    </row>
    <row r="27" spans="1:13">
      <c r="A27" s="42" t="s">
        <v>94</v>
      </c>
      <c r="B27" s="18">
        <v>95.25</v>
      </c>
      <c r="C27" s="18"/>
      <c r="D27" s="43"/>
    </row>
    <row r="28" spans="1:13">
      <c r="A28" s="42" t="s">
        <v>98</v>
      </c>
      <c r="B28" s="18">
        <v>9.06</v>
      </c>
      <c r="C28" s="18"/>
      <c r="D28" s="43"/>
    </row>
    <row r="29" spans="1:13">
      <c r="A29" s="42" t="s">
        <v>101</v>
      </c>
      <c r="B29" s="18">
        <v>37.5</v>
      </c>
      <c r="C29" s="18"/>
      <c r="D29" s="43"/>
    </row>
    <row r="30" spans="1:13">
      <c r="A30" s="42" t="s">
        <v>103</v>
      </c>
      <c r="B30" s="18">
        <v>79</v>
      </c>
      <c r="C30" s="18"/>
      <c r="D30" s="43"/>
    </row>
    <row r="31" spans="1:13">
      <c r="A31" s="41" t="s">
        <v>233</v>
      </c>
      <c r="B31" s="18">
        <v>1422.31</v>
      </c>
      <c r="C31" s="18">
        <v>1000</v>
      </c>
      <c r="D31" s="43"/>
    </row>
    <row r="32" spans="1:13">
      <c r="A32" s="41" t="s">
        <v>69</v>
      </c>
      <c r="B32" s="18">
        <v>202.5</v>
      </c>
      <c r="C32" s="18">
        <v>4405</v>
      </c>
      <c r="D32" s="43"/>
    </row>
    <row r="33" spans="1:4">
      <c r="A33" s="41" t="s">
        <v>51</v>
      </c>
      <c r="B33" s="18"/>
      <c r="C33" s="18"/>
      <c r="D33" s="43"/>
    </row>
    <row r="34" spans="1:4">
      <c r="A34" s="42" t="s">
        <v>52</v>
      </c>
      <c r="B34" s="18">
        <v>15</v>
      </c>
      <c r="C34" s="18"/>
      <c r="D34" s="43"/>
    </row>
    <row r="35" spans="1:4">
      <c r="A35" s="41" t="s">
        <v>234</v>
      </c>
      <c r="B35" s="18">
        <v>15</v>
      </c>
      <c r="C35" s="18"/>
      <c r="D35" s="43"/>
    </row>
    <row r="36" spans="1:4">
      <c r="A36" s="41" t="s">
        <v>76</v>
      </c>
      <c r="B36" s="18"/>
      <c r="C36" s="18"/>
      <c r="D36" s="43"/>
    </row>
    <row r="37" spans="1:4">
      <c r="A37" s="42" t="s">
        <v>84</v>
      </c>
      <c r="B37" s="18">
        <v>70</v>
      </c>
      <c r="C37" s="18"/>
      <c r="D37" s="43"/>
    </row>
    <row r="38" spans="1:4">
      <c r="A38" s="42" t="s">
        <v>190</v>
      </c>
      <c r="B38" s="18">
        <v>8.1</v>
      </c>
      <c r="C38" s="18"/>
      <c r="D38" s="43"/>
    </row>
    <row r="39" spans="1:4">
      <c r="A39" s="42" t="s">
        <v>74</v>
      </c>
      <c r="B39" s="18">
        <v>15.5</v>
      </c>
      <c r="C39" s="18"/>
      <c r="D39" s="43"/>
    </row>
    <row r="40" spans="1:4">
      <c r="A40" s="42" t="s">
        <v>89</v>
      </c>
      <c r="B40" s="18">
        <v>768.35</v>
      </c>
      <c r="C40" s="18"/>
      <c r="D40" s="43"/>
    </row>
    <row r="41" spans="1:4">
      <c r="A41" s="42" t="s">
        <v>220</v>
      </c>
      <c r="B41" s="18">
        <v>659.45</v>
      </c>
      <c r="C41" s="18"/>
      <c r="D41" s="43"/>
    </row>
    <row r="42" spans="1:4">
      <c r="A42" s="42" t="s">
        <v>95</v>
      </c>
      <c r="B42" s="18">
        <v>14.11</v>
      </c>
      <c r="C42" s="18"/>
      <c r="D42" s="43"/>
    </row>
    <row r="43" spans="1:4">
      <c r="A43" s="42" t="s">
        <v>214</v>
      </c>
      <c r="B43" s="18">
        <v>70</v>
      </c>
      <c r="C43" s="18"/>
      <c r="D43" s="43"/>
    </row>
    <row r="44" spans="1:4">
      <c r="A44" s="41" t="s">
        <v>235</v>
      </c>
      <c r="B44" s="18">
        <v>1605.51</v>
      </c>
      <c r="C44" s="18"/>
      <c r="D44" s="43"/>
    </row>
    <row r="45" spans="1:4">
      <c r="A45" s="41" t="s">
        <v>77</v>
      </c>
      <c r="B45" s="18"/>
      <c r="C45" s="18"/>
      <c r="D45" s="43"/>
    </row>
    <row r="46" spans="1:4">
      <c r="A46" s="42" t="s">
        <v>71</v>
      </c>
      <c r="B46" s="18">
        <v>211.75</v>
      </c>
      <c r="C46" s="18"/>
      <c r="D46" s="43"/>
    </row>
    <row r="47" spans="1:4">
      <c r="A47" s="41" t="s">
        <v>236</v>
      </c>
      <c r="B47" s="18">
        <v>211.75</v>
      </c>
      <c r="C47" s="18"/>
      <c r="D47" s="43"/>
    </row>
    <row r="48" spans="1:4">
      <c r="A48" s="41" t="s">
        <v>80</v>
      </c>
      <c r="B48" s="18"/>
      <c r="C48" s="18"/>
      <c r="D48" s="43"/>
    </row>
    <row r="49" spans="1:7">
      <c r="A49" s="42" t="s">
        <v>75</v>
      </c>
      <c r="B49" s="18">
        <v>25.24</v>
      </c>
      <c r="C49" s="18"/>
      <c r="D49" s="43"/>
    </row>
    <row r="50" spans="1:7">
      <c r="A50" s="42" t="s">
        <v>186</v>
      </c>
      <c r="B50" s="18"/>
      <c r="C50" s="18">
        <v>104.7</v>
      </c>
      <c r="D50" s="43"/>
    </row>
    <row r="51" spans="1:7">
      <c r="A51" s="42" t="s">
        <v>187</v>
      </c>
      <c r="B51" s="18">
        <v>177.49</v>
      </c>
      <c r="C51" s="18"/>
      <c r="D51" s="43"/>
    </row>
    <row r="52" spans="1:7">
      <c r="A52" s="42" t="s">
        <v>97</v>
      </c>
      <c r="B52" s="18">
        <v>32.93</v>
      </c>
      <c r="C52" s="18"/>
      <c r="D52" s="43"/>
      <c r="G52" s="18"/>
    </row>
    <row r="53" spans="1:7">
      <c r="A53" s="42" t="s">
        <v>99</v>
      </c>
      <c r="B53" s="18">
        <v>10.35</v>
      </c>
      <c r="C53" s="18"/>
      <c r="D53" s="43"/>
    </row>
    <row r="54" spans="1:7">
      <c r="A54" s="42" t="s">
        <v>106</v>
      </c>
      <c r="B54" s="18">
        <v>10.35</v>
      </c>
      <c r="C54" s="18"/>
      <c r="D54" s="43"/>
    </row>
    <row r="55" spans="1:7">
      <c r="A55" s="42" t="s">
        <v>216</v>
      </c>
      <c r="B55" s="18"/>
      <c r="C55" s="18">
        <v>3.36</v>
      </c>
      <c r="D55" s="43"/>
    </row>
    <row r="56" spans="1:7">
      <c r="A56" s="41" t="s">
        <v>237</v>
      </c>
      <c r="B56" s="18">
        <v>256.36</v>
      </c>
      <c r="C56" s="18">
        <v>108.06</v>
      </c>
      <c r="D56" s="43"/>
    </row>
    <row r="57" spans="1:7">
      <c r="A57" s="41" t="s">
        <v>62</v>
      </c>
      <c r="B57" s="18"/>
      <c r="C57" s="18"/>
      <c r="D57" s="43"/>
    </row>
    <row r="58" spans="1:7">
      <c r="A58" s="42" t="s">
        <v>65</v>
      </c>
      <c r="B58" s="18">
        <v>100</v>
      </c>
      <c r="C58" s="18"/>
      <c r="D58" s="43"/>
    </row>
    <row r="59" spans="1:7">
      <c r="A59" s="42" t="s">
        <v>63</v>
      </c>
      <c r="B59" s="18">
        <v>250</v>
      </c>
      <c r="C59" s="18"/>
      <c r="D59" s="43"/>
    </row>
    <row r="60" spans="1:7">
      <c r="A60" s="41" t="s">
        <v>238</v>
      </c>
      <c r="B60" s="18">
        <v>350</v>
      </c>
      <c r="C60" s="18"/>
      <c r="D60" s="43"/>
    </row>
    <row r="61" spans="1:7">
      <c r="A61" s="41" t="s">
        <v>239</v>
      </c>
      <c r="B61" s="18"/>
      <c r="C61" s="18"/>
      <c r="D61" s="43"/>
    </row>
    <row r="62" spans="1:7">
      <c r="A62" s="42" t="s">
        <v>67</v>
      </c>
      <c r="B62" s="18">
        <v>3283</v>
      </c>
      <c r="C62" s="18"/>
      <c r="D62" s="43"/>
    </row>
    <row r="63" spans="1:7">
      <c r="A63" s="41" t="s">
        <v>241</v>
      </c>
      <c r="B63" s="18">
        <v>3283</v>
      </c>
      <c r="C63" s="18"/>
      <c r="D63" s="43"/>
    </row>
    <row r="64" spans="1:7">
      <c r="A64" s="41" t="s">
        <v>240</v>
      </c>
      <c r="B64" s="18"/>
      <c r="C64" s="18"/>
      <c r="D64" s="43"/>
    </row>
    <row r="65" spans="1:4">
      <c r="A65" s="42" t="s">
        <v>64</v>
      </c>
      <c r="B65" s="18">
        <v>286.77</v>
      </c>
      <c r="C65" s="18"/>
      <c r="D65" s="43"/>
    </row>
    <row r="66" spans="1:4">
      <c r="A66" s="42" t="s">
        <v>73</v>
      </c>
      <c r="B66" s="18">
        <v>242.2</v>
      </c>
      <c r="C66" s="18"/>
      <c r="D66" s="43"/>
    </row>
    <row r="67" spans="1:4">
      <c r="A67" s="42" t="s">
        <v>96</v>
      </c>
      <c r="B67" s="18"/>
      <c r="C67" s="18">
        <v>276.32</v>
      </c>
      <c r="D67" s="43"/>
    </row>
    <row r="68" spans="1:4">
      <c r="A68" s="42" t="s">
        <v>104</v>
      </c>
      <c r="B68" s="18"/>
      <c r="C68" s="18">
        <v>276.32</v>
      </c>
      <c r="D68" s="43"/>
    </row>
    <row r="69" spans="1:4">
      <c r="A69" s="42" t="s">
        <v>93</v>
      </c>
      <c r="B69" s="18">
        <v>297.5</v>
      </c>
      <c r="C69" s="18"/>
      <c r="D69" s="43"/>
    </row>
    <row r="70" spans="1:4">
      <c r="A70" s="42" t="s">
        <v>55</v>
      </c>
      <c r="B70" s="18">
        <v>300</v>
      </c>
      <c r="C70" s="18"/>
      <c r="D70" s="43"/>
    </row>
    <row r="71" spans="1:4">
      <c r="A71" s="41" t="s">
        <v>242</v>
      </c>
      <c r="B71" s="18">
        <v>1126.47</v>
      </c>
      <c r="C71" s="18">
        <v>552.64</v>
      </c>
      <c r="D71" s="43"/>
    </row>
    <row r="72" spans="1:4">
      <c r="A72" s="41" t="s">
        <v>243</v>
      </c>
      <c r="B72" s="18"/>
      <c r="C72" s="18"/>
      <c r="D72" s="44"/>
    </row>
    <row r="73" spans="1:4">
      <c r="A73" s="42" t="s">
        <v>90</v>
      </c>
      <c r="B73" s="18">
        <v>48.2</v>
      </c>
      <c r="C73" s="18"/>
      <c r="D73" s="43"/>
    </row>
    <row r="74" spans="1:4">
      <c r="A74" s="42" t="s">
        <v>88</v>
      </c>
      <c r="B74" s="18">
        <v>97.55</v>
      </c>
      <c r="C74" s="18"/>
      <c r="D74" s="43"/>
    </row>
    <row r="75" spans="1:4">
      <c r="A75" s="42" t="s">
        <v>86</v>
      </c>
      <c r="B75" s="18">
        <v>146.41</v>
      </c>
      <c r="C75" s="18"/>
      <c r="D75" s="43"/>
    </row>
    <row r="76" spans="1:4">
      <c r="A76" s="42" t="s">
        <v>92</v>
      </c>
      <c r="B76" s="18">
        <v>15.5</v>
      </c>
      <c r="C76" s="18"/>
      <c r="D76" s="43"/>
    </row>
    <row r="77" spans="1:4">
      <c r="A77" s="41" t="s">
        <v>244</v>
      </c>
      <c r="B77" s="18">
        <v>307.65999999999997</v>
      </c>
      <c r="C77" s="18"/>
      <c r="D77" s="43"/>
    </row>
    <row r="78" spans="1:4">
      <c r="A78" s="41" t="s">
        <v>226</v>
      </c>
      <c r="B78" s="18">
        <v>10134.240000000002</v>
      </c>
      <c r="C78" s="18">
        <v>6065.6999999999989</v>
      </c>
      <c r="D78" s="43"/>
    </row>
    <row r="79" spans="1:4">
      <c r="D79" s="43"/>
    </row>
    <row r="80" spans="1:4">
      <c r="D80" s="43"/>
    </row>
    <row r="81" spans="3:4">
      <c r="D81" s="43"/>
    </row>
    <row r="82" spans="3:4">
      <c r="D82" s="43"/>
    </row>
    <row r="83" spans="3:4">
      <c r="D83" s="43"/>
    </row>
    <row r="84" spans="3:4">
      <c r="C84" s="18"/>
      <c r="D84" s="43"/>
    </row>
    <row r="85" spans="3:4">
      <c r="D85" s="43"/>
    </row>
    <row r="86" spans="3:4">
      <c r="D86" s="43"/>
    </row>
    <row r="87" spans="3:4">
      <c r="D87" s="44"/>
    </row>
    <row r="88" spans="3:4">
      <c r="D88" s="43"/>
    </row>
  </sheetData>
  <sortState ref="A3:C83">
    <sortCondition ref="A20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workbookViewId="0">
      <selection activeCell="E53" sqref="E53"/>
    </sheetView>
  </sheetViews>
  <sheetFormatPr baseColWidth="10" defaultRowHeight="15" x14ac:dyDescent="0"/>
  <cols>
    <col min="1" max="1" width="5" style="2" customWidth="1"/>
    <col min="2" max="2" width="8.6640625" customWidth="1"/>
    <col min="3" max="3" width="6.83203125" bestFit="1" customWidth="1"/>
    <col min="4" max="4" width="17.6640625" customWidth="1"/>
    <col min="5" max="5" width="49.1640625" style="1" customWidth="1"/>
    <col min="6" max="6" width="12.6640625" customWidth="1"/>
    <col min="7" max="7" width="13.6640625" customWidth="1"/>
    <col min="8" max="8" width="9.1640625" bestFit="1" customWidth="1"/>
    <col min="9" max="9" width="3.33203125" bestFit="1" customWidth="1"/>
    <col min="10" max="10" width="11" bestFit="1" customWidth="1"/>
    <col min="11" max="11" width="32.83203125" customWidth="1"/>
    <col min="12" max="12" width="40.83203125" customWidth="1"/>
    <col min="13" max="13" width="13.6640625" customWidth="1"/>
    <col min="17" max="17" width="10.1640625" customWidth="1"/>
    <col min="18" max="18" width="20.33203125" bestFit="1" customWidth="1"/>
    <col min="19" max="19" width="20.6640625" bestFit="1" customWidth="1"/>
  </cols>
  <sheetData>
    <row r="1" spans="1:12" ht="24" customHeight="1">
      <c r="B1" s="3" t="s">
        <v>2</v>
      </c>
      <c r="E1"/>
      <c r="F1" s="1"/>
      <c r="G1" s="1"/>
    </row>
    <row r="2" spans="1:12">
      <c r="B2" s="4" t="s">
        <v>0</v>
      </c>
      <c r="C2" s="4" t="s">
        <v>3</v>
      </c>
      <c r="D2" s="4" t="s">
        <v>1</v>
      </c>
      <c r="E2" s="4" t="s">
        <v>4</v>
      </c>
      <c r="F2" s="5" t="s">
        <v>5</v>
      </c>
      <c r="G2" s="17" t="s">
        <v>6</v>
      </c>
      <c r="L2" t="s">
        <v>7</v>
      </c>
    </row>
    <row r="3" spans="1:12">
      <c r="B3" s="4"/>
      <c r="C3" s="4"/>
      <c r="D3" s="4"/>
      <c r="E3" s="14" t="s">
        <v>29</v>
      </c>
      <c r="F3" s="15"/>
      <c r="G3" s="16">
        <v>1440.3199999999997</v>
      </c>
      <c r="L3" t="s">
        <v>8</v>
      </c>
    </row>
    <row r="4" spans="1:12">
      <c r="B4" s="33">
        <v>42005</v>
      </c>
      <c r="C4" s="30">
        <v>280</v>
      </c>
      <c r="D4" s="30" t="s">
        <v>7</v>
      </c>
      <c r="E4" s="30" t="s">
        <v>45</v>
      </c>
      <c r="F4" s="34">
        <v>48.69</v>
      </c>
      <c r="G4" s="34"/>
      <c r="J4" s="18">
        <f>G3-F4+G4</f>
        <v>1391.6299999999997</v>
      </c>
      <c r="L4" t="s">
        <v>51</v>
      </c>
    </row>
    <row r="5" spans="1:12">
      <c r="B5" s="33">
        <v>42010</v>
      </c>
      <c r="C5" s="30">
        <v>280</v>
      </c>
      <c r="D5" s="30" t="s">
        <v>8</v>
      </c>
      <c r="E5" s="34" t="s">
        <v>46</v>
      </c>
      <c r="F5" s="34"/>
      <c r="G5" s="34">
        <v>7.5</v>
      </c>
      <c r="J5" s="18">
        <f>J4-F5+G5</f>
        <v>1399.1299999999997</v>
      </c>
      <c r="L5" t="s">
        <v>62</v>
      </c>
    </row>
    <row r="6" spans="1:12">
      <c r="B6" s="33">
        <v>42012</v>
      </c>
      <c r="C6" s="30">
        <v>280</v>
      </c>
      <c r="D6" s="30" t="s">
        <v>8</v>
      </c>
      <c r="E6" s="34" t="s">
        <v>47</v>
      </c>
      <c r="F6" s="34"/>
      <c r="G6" s="34">
        <v>1.25</v>
      </c>
      <c r="J6" s="18">
        <f t="shared" ref="J6:J69" si="0">J5-F6+G6</f>
        <v>1400.3799999999997</v>
      </c>
      <c r="L6" t="s">
        <v>59</v>
      </c>
    </row>
    <row r="7" spans="1:12">
      <c r="B7" s="33">
        <v>42016</v>
      </c>
      <c r="C7" s="30">
        <v>280</v>
      </c>
      <c r="D7" s="30" t="s">
        <v>8</v>
      </c>
      <c r="E7" s="34" t="s">
        <v>48</v>
      </c>
      <c r="F7" s="30"/>
      <c r="G7" s="34">
        <v>7.5</v>
      </c>
      <c r="J7" s="18">
        <f t="shared" si="0"/>
        <v>1407.8799999999997</v>
      </c>
      <c r="L7" t="s">
        <v>68</v>
      </c>
    </row>
    <row r="8" spans="1:12">
      <c r="B8" s="33">
        <v>42021</v>
      </c>
      <c r="C8" s="30">
        <v>281</v>
      </c>
      <c r="D8" s="30" t="s">
        <v>7</v>
      </c>
      <c r="E8" s="34" t="s">
        <v>50</v>
      </c>
      <c r="F8" s="34">
        <v>51.75</v>
      </c>
      <c r="G8" s="34"/>
      <c r="J8" s="18">
        <f t="shared" si="0"/>
        <v>1356.1299999999997</v>
      </c>
      <c r="L8" t="s">
        <v>69</v>
      </c>
    </row>
    <row r="9" spans="1:12">
      <c r="B9" s="33">
        <v>42023</v>
      </c>
      <c r="C9" s="30">
        <v>281</v>
      </c>
      <c r="D9" s="30" t="s">
        <v>7</v>
      </c>
      <c r="E9" s="34" t="s">
        <v>54</v>
      </c>
      <c r="F9" s="34">
        <v>253.65</v>
      </c>
      <c r="G9" s="34"/>
      <c r="J9" s="18">
        <f t="shared" si="0"/>
        <v>1102.4799999999996</v>
      </c>
      <c r="L9" t="s">
        <v>78</v>
      </c>
    </row>
    <row r="10" spans="1:12">
      <c r="B10" s="33">
        <v>42033</v>
      </c>
      <c r="C10" s="30">
        <v>281</v>
      </c>
      <c r="D10" s="30" t="s">
        <v>51</v>
      </c>
      <c r="E10" s="34" t="s">
        <v>52</v>
      </c>
      <c r="F10" s="34">
        <v>15</v>
      </c>
      <c r="G10" s="34"/>
      <c r="J10" s="18">
        <f t="shared" si="0"/>
        <v>1087.4799999999996</v>
      </c>
      <c r="L10" s="30" t="s">
        <v>79</v>
      </c>
    </row>
    <row r="11" spans="1:12">
      <c r="A11" s="21"/>
      <c r="B11" s="33">
        <v>42036</v>
      </c>
      <c r="C11" s="30">
        <v>282</v>
      </c>
      <c r="D11" s="30" t="s">
        <v>49</v>
      </c>
      <c r="E11" s="34" t="s">
        <v>53</v>
      </c>
      <c r="F11" s="34">
        <v>83.75</v>
      </c>
      <c r="G11" s="34"/>
      <c r="J11" s="18">
        <f t="shared" si="0"/>
        <v>1003.7299999999996</v>
      </c>
      <c r="L11" s="30" t="s">
        <v>80</v>
      </c>
    </row>
    <row r="12" spans="1:12">
      <c r="B12" s="33">
        <v>42038</v>
      </c>
      <c r="C12" s="30">
        <v>282</v>
      </c>
      <c r="D12" s="30" t="s">
        <v>240</v>
      </c>
      <c r="E12" s="34" t="s">
        <v>55</v>
      </c>
      <c r="F12" s="34">
        <v>300</v>
      </c>
      <c r="G12" s="34"/>
      <c r="J12" s="18">
        <f t="shared" si="0"/>
        <v>703.72999999999956</v>
      </c>
      <c r="L12" s="30" t="s">
        <v>24</v>
      </c>
    </row>
    <row r="13" spans="1:12">
      <c r="B13" s="33">
        <v>42038</v>
      </c>
      <c r="C13" s="30">
        <v>282</v>
      </c>
      <c r="D13" s="30" t="s">
        <v>56</v>
      </c>
      <c r="E13" s="34" t="s">
        <v>57</v>
      </c>
      <c r="F13" s="34">
        <v>308.55</v>
      </c>
      <c r="G13" s="34"/>
      <c r="J13" s="18">
        <f t="shared" si="0"/>
        <v>395.17999999999955</v>
      </c>
      <c r="L13" s="30" t="s">
        <v>49</v>
      </c>
    </row>
    <row r="14" spans="1:12">
      <c r="A14" s="20"/>
      <c r="B14" s="33">
        <v>42039</v>
      </c>
      <c r="C14" s="30">
        <v>282</v>
      </c>
      <c r="D14" s="30" t="s">
        <v>8</v>
      </c>
      <c r="E14" s="34" t="s">
        <v>58</v>
      </c>
      <c r="F14" s="30"/>
      <c r="G14" s="34">
        <v>7.5</v>
      </c>
      <c r="J14" s="18">
        <f t="shared" si="0"/>
        <v>402.67999999999955</v>
      </c>
      <c r="L14" s="30" t="s">
        <v>87</v>
      </c>
    </row>
    <row r="15" spans="1:12">
      <c r="B15" s="33">
        <v>42050</v>
      </c>
      <c r="C15" s="30">
        <v>283</v>
      </c>
      <c r="D15" s="30" t="s">
        <v>59</v>
      </c>
      <c r="E15" s="34" t="s">
        <v>60</v>
      </c>
      <c r="F15" s="30"/>
      <c r="G15" s="34">
        <v>4000</v>
      </c>
      <c r="J15" s="18">
        <f t="shared" si="0"/>
        <v>4402.6799999999994</v>
      </c>
      <c r="L15" s="30" t="s">
        <v>240</v>
      </c>
    </row>
    <row r="16" spans="1:12">
      <c r="B16" s="33">
        <v>42050</v>
      </c>
      <c r="C16" s="30">
        <v>283</v>
      </c>
      <c r="D16" s="30" t="s">
        <v>239</v>
      </c>
      <c r="E16" s="34" t="s">
        <v>67</v>
      </c>
      <c r="F16" s="34">
        <v>3283</v>
      </c>
      <c r="G16" s="34"/>
      <c r="J16" s="18">
        <f t="shared" si="0"/>
        <v>1119.6799999999994</v>
      </c>
    </row>
    <row r="17" spans="1:10">
      <c r="B17" s="33">
        <v>42050</v>
      </c>
      <c r="C17" s="30">
        <v>283</v>
      </c>
      <c r="D17" s="30" t="s">
        <v>56</v>
      </c>
      <c r="E17" s="34" t="s">
        <v>61</v>
      </c>
      <c r="F17" s="34">
        <v>18.91</v>
      </c>
      <c r="G17" s="34"/>
      <c r="J17" s="18">
        <f t="shared" si="0"/>
        <v>1100.7699999999993</v>
      </c>
    </row>
    <row r="18" spans="1:10">
      <c r="B18" s="33">
        <v>42067</v>
      </c>
      <c r="C18" s="30">
        <v>284</v>
      </c>
      <c r="D18" s="30" t="s">
        <v>62</v>
      </c>
      <c r="E18" s="34" t="s">
        <v>63</v>
      </c>
      <c r="F18" s="34">
        <v>250</v>
      </c>
      <c r="G18" s="34"/>
      <c r="J18" s="18">
        <f t="shared" si="0"/>
        <v>850.7699999999993</v>
      </c>
    </row>
    <row r="19" spans="1:10">
      <c r="B19" s="33">
        <v>42074</v>
      </c>
      <c r="C19" s="30">
        <v>284</v>
      </c>
      <c r="D19" s="30" t="s">
        <v>240</v>
      </c>
      <c r="E19" s="34" t="s">
        <v>64</v>
      </c>
      <c r="F19" s="34">
        <v>286.77</v>
      </c>
      <c r="G19" s="34"/>
      <c r="J19" s="18">
        <f t="shared" si="0"/>
        <v>563.99999999999932</v>
      </c>
    </row>
    <row r="20" spans="1:10">
      <c r="B20" s="33">
        <v>42074</v>
      </c>
      <c r="C20" s="30">
        <v>284</v>
      </c>
      <c r="D20" s="30" t="s">
        <v>62</v>
      </c>
      <c r="E20" s="34" t="s">
        <v>65</v>
      </c>
      <c r="F20" s="34">
        <v>100</v>
      </c>
      <c r="G20" s="34"/>
      <c r="J20" s="18">
        <f t="shared" si="0"/>
        <v>463.99999999999932</v>
      </c>
    </row>
    <row r="21" spans="1:10">
      <c r="B21" s="33">
        <v>42074</v>
      </c>
      <c r="C21" s="30">
        <v>284</v>
      </c>
      <c r="D21" s="30" t="s">
        <v>59</v>
      </c>
      <c r="E21" s="34" t="s">
        <v>60</v>
      </c>
      <c r="F21" s="34"/>
      <c r="G21" s="34">
        <v>1000</v>
      </c>
      <c r="H21" s="32"/>
      <c r="J21" s="18">
        <f t="shared" si="0"/>
        <v>1463.9999999999993</v>
      </c>
    </row>
    <row r="22" spans="1:10">
      <c r="A22" s="20"/>
      <c r="B22" s="33">
        <v>42074</v>
      </c>
      <c r="C22" s="30">
        <v>284</v>
      </c>
      <c r="D22" s="30" t="s">
        <v>7</v>
      </c>
      <c r="E22" s="34" t="s">
        <v>66</v>
      </c>
      <c r="F22" s="34">
        <v>750</v>
      </c>
      <c r="G22" s="30"/>
      <c r="J22" s="18">
        <f t="shared" si="0"/>
        <v>713.99999999999932</v>
      </c>
    </row>
    <row r="23" spans="1:10">
      <c r="B23" s="33">
        <v>42079</v>
      </c>
      <c r="C23" s="30">
        <v>285</v>
      </c>
      <c r="D23" s="30" t="s">
        <v>77</v>
      </c>
      <c r="E23" s="34" t="s">
        <v>71</v>
      </c>
      <c r="F23" s="34">
        <v>211.75</v>
      </c>
      <c r="G23" s="34"/>
      <c r="J23" s="18">
        <f t="shared" si="0"/>
        <v>502.24999999999932</v>
      </c>
    </row>
    <row r="24" spans="1:10">
      <c r="B24" s="33">
        <v>42085</v>
      </c>
      <c r="C24" s="30">
        <v>285</v>
      </c>
      <c r="D24" s="30" t="s">
        <v>59</v>
      </c>
      <c r="E24" s="34" t="s">
        <v>60</v>
      </c>
      <c r="F24" s="34"/>
      <c r="G24" s="34">
        <v>750</v>
      </c>
      <c r="J24" s="18">
        <f t="shared" si="0"/>
        <v>1252.2499999999993</v>
      </c>
    </row>
    <row r="25" spans="1:10">
      <c r="B25" s="33">
        <v>42086</v>
      </c>
      <c r="C25" s="30">
        <v>285</v>
      </c>
      <c r="D25" s="30" t="s">
        <v>56</v>
      </c>
      <c r="E25" s="34" t="s">
        <v>72</v>
      </c>
      <c r="F25" s="34">
        <v>753</v>
      </c>
      <c r="G25" s="34"/>
      <c r="J25" s="18">
        <f t="shared" si="0"/>
        <v>499.24999999999932</v>
      </c>
    </row>
    <row r="26" spans="1:10">
      <c r="B26" s="33">
        <v>42095</v>
      </c>
      <c r="C26" s="30">
        <v>286</v>
      </c>
      <c r="D26" s="30" t="s">
        <v>240</v>
      </c>
      <c r="E26" s="34" t="s">
        <v>73</v>
      </c>
      <c r="F26" s="34">
        <v>242.2</v>
      </c>
      <c r="G26" s="34"/>
      <c r="J26" s="18">
        <f t="shared" si="0"/>
        <v>257.04999999999933</v>
      </c>
    </row>
    <row r="27" spans="1:10">
      <c r="B27" s="33">
        <v>42101</v>
      </c>
      <c r="C27" s="30">
        <v>286</v>
      </c>
      <c r="D27" s="30" t="s">
        <v>76</v>
      </c>
      <c r="E27" s="34" t="s">
        <v>74</v>
      </c>
      <c r="F27" s="34">
        <v>15.5</v>
      </c>
      <c r="G27" s="34"/>
      <c r="J27" s="18">
        <f t="shared" si="0"/>
        <v>241.54999999999933</v>
      </c>
    </row>
    <row r="28" spans="1:10">
      <c r="B28" s="33">
        <v>42095</v>
      </c>
      <c r="C28" s="30">
        <v>286</v>
      </c>
      <c r="D28" s="30" t="s">
        <v>80</v>
      </c>
      <c r="E28" s="35" t="s">
        <v>75</v>
      </c>
      <c r="F28" s="34">
        <v>25.24</v>
      </c>
      <c r="G28" s="34"/>
      <c r="J28" s="18">
        <f t="shared" si="0"/>
        <v>216.30999999999932</v>
      </c>
    </row>
    <row r="29" spans="1:10">
      <c r="B29" s="33">
        <v>42110</v>
      </c>
      <c r="C29" s="30">
        <v>287</v>
      </c>
      <c r="D29" s="30" t="s">
        <v>87</v>
      </c>
      <c r="E29" s="34" t="s">
        <v>81</v>
      </c>
      <c r="F29" s="34">
        <v>75</v>
      </c>
      <c r="G29" s="34"/>
      <c r="J29" s="18">
        <f t="shared" si="0"/>
        <v>141.30999999999932</v>
      </c>
    </row>
    <row r="30" spans="1:10">
      <c r="B30" s="33">
        <v>42110</v>
      </c>
      <c r="C30" s="30">
        <v>287</v>
      </c>
      <c r="D30" s="30" t="s">
        <v>24</v>
      </c>
      <c r="E30" s="34" t="s">
        <v>82</v>
      </c>
      <c r="F30" s="34">
        <v>118.72</v>
      </c>
      <c r="G30" s="34"/>
      <c r="J30" s="18">
        <f t="shared" si="0"/>
        <v>22.589999999999321</v>
      </c>
    </row>
    <row r="31" spans="1:10">
      <c r="B31" s="33">
        <v>42110</v>
      </c>
      <c r="C31" s="30">
        <v>287</v>
      </c>
      <c r="D31" s="30" t="s">
        <v>59</v>
      </c>
      <c r="E31" s="34" t="s">
        <v>60</v>
      </c>
      <c r="F31" s="30"/>
      <c r="G31" s="34">
        <v>1000</v>
      </c>
      <c r="J31" s="18">
        <f t="shared" si="0"/>
        <v>1022.5899999999993</v>
      </c>
    </row>
    <row r="32" spans="1:10">
      <c r="B32" s="33">
        <v>42110</v>
      </c>
      <c r="C32" s="30">
        <v>287</v>
      </c>
      <c r="D32" s="30" t="s">
        <v>49</v>
      </c>
      <c r="E32" s="34" t="s">
        <v>83</v>
      </c>
      <c r="F32" s="34">
        <v>81</v>
      </c>
      <c r="G32" s="34"/>
      <c r="J32" s="18">
        <f t="shared" si="0"/>
        <v>941.58999999999935</v>
      </c>
    </row>
    <row r="33" spans="2:10">
      <c r="B33" s="33">
        <v>42110</v>
      </c>
      <c r="C33" s="30">
        <v>287</v>
      </c>
      <c r="D33" s="30" t="s">
        <v>76</v>
      </c>
      <c r="E33" s="34" t="s">
        <v>84</v>
      </c>
      <c r="F33" s="34">
        <v>70</v>
      </c>
      <c r="G33" s="34"/>
      <c r="J33" s="18">
        <f t="shared" si="0"/>
        <v>871.58999999999935</v>
      </c>
    </row>
    <row r="34" spans="2:10">
      <c r="B34" s="33">
        <v>42125</v>
      </c>
      <c r="C34" s="30">
        <v>288</v>
      </c>
      <c r="D34" s="30" t="s">
        <v>49</v>
      </c>
      <c r="E34" s="34" t="s">
        <v>85</v>
      </c>
      <c r="F34" s="34">
        <v>132.5</v>
      </c>
      <c r="G34" s="34"/>
      <c r="J34" s="18">
        <f t="shared" si="0"/>
        <v>739.08999999999935</v>
      </c>
    </row>
    <row r="35" spans="2:10">
      <c r="B35" s="33">
        <v>42125</v>
      </c>
      <c r="C35" s="30">
        <v>288</v>
      </c>
      <c r="D35" s="30" t="s">
        <v>243</v>
      </c>
      <c r="E35" s="34" t="s">
        <v>86</v>
      </c>
      <c r="F35" s="34">
        <v>146.41</v>
      </c>
      <c r="G35" s="34"/>
      <c r="J35" s="18">
        <f t="shared" si="0"/>
        <v>592.67999999999938</v>
      </c>
    </row>
    <row r="36" spans="2:10">
      <c r="B36" s="33">
        <v>42125</v>
      </c>
      <c r="C36" s="30">
        <v>288</v>
      </c>
      <c r="D36" s="30" t="s">
        <v>243</v>
      </c>
      <c r="E36" s="34" t="s">
        <v>88</v>
      </c>
      <c r="F36" s="34">
        <v>97.55</v>
      </c>
      <c r="G36" s="34"/>
      <c r="J36" s="18">
        <f t="shared" si="0"/>
        <v>495.12999999999937</v>
      </c>
    </row>
    <row r="37" spans="2:10">
      <c r="B37" s="33">
        <v>42125</v>
      </c>
      <c r="C37" s="30">
        <v>288</v>
      </c>
      <c r="D37" s="30" t="s">
        <v>59</v>
      </c>
      <c r="E37" s="34" t="s">
        <v>60</v>
      </c>
      <c r="F37" s="30"/>
      <c r="G37" s="34">
        <v>1500</v>
      </c>
      <c r="J37" s="18">
        <f t="shared" si="0"/>
        <v>1995.1299999999994</v>
      </c>
    </row>
    <row r="38" spans="2:10">
      <c r="B38" s="33">
        <v>42125</v>
      </c>
      <c r="C38" s="30">
        <v>288</v>
      </c>
      <c r="D38" s="30" t="s">
        <v>76</v>
      </c>
      <c r="E38" s="34" t="s">
        <v>89</v>
      </c>
      <c r="F38" s="34">
        <v>768.35</v>
      </c>
      <c r="G38" s="34"/>
      <c r="J38" s="18">
        <f t="shared" si="0"/>
        <v>1226.7799999999993</v>
      </c>
    </row>
    <row r="39" spans="2:10">
      <c r="B39" s="33">
        <v>42128</v>
      </c>
      <c r="C39" s="30">
        <v>288</v>
      </c>
      <c r="D39" s="30" t="s">
        <v>243</v>
      </c>
      <c r="E39" s="34" t="s">
        <v>90</v>
      </c>
      <c r="F39" s="34">
        <v>48.2</v>
      </c>
      <c r="G39" s="34"/>
      <c r="J39" s="18">
        <f t="shared" si="0"/>
        <v>1178.5799999999992</v>
      </c>
    </row>
    <row r="40" spans="2:10">
      <c r="B40" s="33">
        <v>42126</v>
      </c>
      <c r="C40" s="30">
        <v>288</v>
      </c>
      <c r="D40" s="30" t="s">
        <v>8</v>
      </c>
      <c r="E40" s="34" t="s">
        <v>91</v>
      </c>
      <c r="F40" s="30"/>
      <c r="G40" s="34">
        <v>7.5</v>
      </c>
      <c r="J40" s="18">
        <f t="shared" si="0"/>
        <v>1186.0799999999992</v>
      </c>
    </row>
    <row r="41" spans="2:10">
      <c r="B41" s="33">
        <v>42151</v>
      </c>
      <c r="C41" s="30">
        <v>289</v>
      </c>
      <c r="D41" s="30" t="s">
        <v>243</v>
      </c>
      <c r="E41" s="34" t="s">
        <v>92</v>
      </c>
      <c r="F41" s="34">
        <v>15.5</v>
      </c>
      <c r="G41" s="34"/>
      <c r="J41" s="18">
        <f t="shared" si="0"/>
        <v>1170.5799999999992</v>
      </c>
    </row>
    <row r="42" spans="2:10">
      <c r="B42" s="33">
        <v>42151</v>
      </c>
      <c r="C42" s="30">
        <v>289</v>
      </c>
      <c r="D42" s="39" t="s">
        <v>240</v>
      </c>
      <c r="E42" s="34" t="s">
        <v>93</v>
      </c>
      <c r="F42" s="34">
        <v>297.5</v>
      </c>
      <c r="G42" s="34"/>
      <c r="J42" s="18">
        <f t="shared" si="0"/>
        <v>873.07999999999925</v>
      </c>
    </row>
    <row r="43" spans="2:10">
      <c r="B43" s="33">
        <v>42163</v>
      </c>
      <c r="C43" s="30">
        <v>290</v>
      </c>
      <c r="D43" s="30" t="s">
        <v>49</v>
      </c>
      <c r="E43" s="34" t="s">
        <v>94</v>
      </c>
      <c r="F43" s="34">
        <v>95.25</v>
      </c>
      <c r="G43" s="34"/>
      <c r="J43" s="18">
        <f t="shared" si="0"/>
        <v>777.82999999999925</v>
      </c>
    </row>
    <row r="44" spans="2:10">
      <c r="B44" s="33">
        <v>42164</v>
      </c>
      <c r="C44" s="30">
        <v>290</v>
      </c>
      <c r="D44" s="30" t="s">
        <v>76</v>
      </c>
      <c r="E44" s="34" t="s">
        <v>95</v>
      </c>
      <c r="F44" s="34">
        <v>14.11</v>
      </c>
      <c r="G44" s="34"/>
      <c r="J44" s="18">
        <f t="shared" si="0"/>
        <v>763.71999999999923</v>
      </c>
    </row>
    <row r="45" spans="2:10">
      <c r="B45" s="33">
        <v>42170</v>
      </c>
      <c r="C45" s="30">
        <v>290</v>
      </c>
      <c r="D45" s="30" t="s">
        <v>240</v>
      </c>
      <c r="E45" s="34" t="s">
        <v>96</v>
      </c>
      <c r="F45" s="34"/>
      <c r="G45" s="34">
        <v>276.32</v>
      </c>
      <c r="J45" s="18">
        <f t="shared" si="0"/>
        <v>1040.0399999999993</v>
      </c>
    </row>
    <row r="46" spans="2:10">
      <c r="B46" s="33">
        <v>42177</v>
      </c>
      <c r="C46" s="30">
        <v>291</v>
      </c>
      <c r="D46" s="30" t="s">
        <v>49</v>
      </c>
      <c r="E46" s="34" t="s">
        <v>98</v>
      </c>
      <c r="F46" s="34">
        <v>9.06</v>
      </c>
      <c r="G46" s="34"/>
      <c r="J46" s="18">
        <f t="shared" si="0"/>
        <v>1030.9799999999993</v>
      </c>
    </row>
    <row r="47" spans="2:10">
      <c r="B47" s="33">
        <v>42186</v>
      </c>
      <c r="C47" s="30">
        <v>291</v>
      </c>
      <c r="D47" s="30" t="s">
        <v>80</v>
      </c>
      <c r="E47" s="35" t="s">
        <v>97</v>
      </c>
      <c r="F47" s="34">
        <v>22.58</v>
      </c>
      <c r="G47" s="34"/>
      <c r="J47" s="18">
        <f t="shared" si="0"/>
        <v>1008.3999999999993</v>
      </c>
    </row>
    <row r="48" spans="2:10">
      <c r="B48" s="33">
        <v>42217</v>
      </c>
      <c r="C48" s="30">
        <v>292</v>
      </c>
      <c r="D48" s="30" t="s">
        <v>80</v>
      </c>
      <c r="E48" s="35" t="s">
        <v>99</v>
      </c>
      <c r="F48" s="34">
        <v>10.35</v>
      </c>
      <c r="G48" s="34"/>
      <c r="J48" s="18">
        <f t="shared" si="0"/>
        <v>998.04999999999927</v>
      </c>
    </row>
    <row r="49" spans="2:10">
      <c r="B49" s="33">
        <v>42248</v>
      </c>
      <c r="C49" s="30">
        <v>293</v>
      </c>
      <c r="D49" s="30" t="s">
        <v>80</v>
      </c>
      <c r="E49" s="35" t="s">
        <v>97</v>
      </c>
      <c r="F49" s="34">
        <v>10.35</v>
      </c>
      <c r="G49" s="34"/>
      <c r="J49" s="18">
        <f t="shared" si="0"/>
        <v>987.69999999999925</v>
      </c>
    </row>
    <row r="50" spans="2:10">
      <c r="B50" s="33">
        <v>42277</v>
      </c>
      <c r="C50" s="30">
        <v>294</v>
      </c>
      <c r="D50" s="30" t="s">
        <v>49</v>
      </c>
      <c r="E50" s="34" t="s">
        <v>100</v>
      </c>
      <c r="F50" s="34">
        <v>50</v>
      </c>
      <c r="G50" s="34"/>
      <c r="J50" s="18">
        <f t="shared" si="0"/>
        <v>937.69999999999925</v>
      </c>
    </row>
    <row r="51" spans="2:10">
      <c r="B51" s="33">
        <v>42279</v>
      </c>
      <c r="C51" s="30">
        <v>294</v>
      </c>
      <c r="D51" s="30" t="s">
        <v>49</v>
      </c>
      <c r="E51" s="34" t="s">
        <v>101</v>
      </c>
      <c r="F51" s="34">
        <v>37.5</v>
      </c>
      <c r="G51" s="34"/>
      <c r="J51" s="18">
        <f t="shared" si="0"/>
        <v>900.19999999999925</v>
      </c>
    </row>
    <row r="52" spans="2:10">
      <c r="B52" s="33">
        <v>42279</v>
      </c>
      <c r="C52" s="30">
        <v>294</v>
      </c>
      <c r="D52" s="30" t="s">
        <v>59</v>
      </c>
      <c r="E52" s="34" t="s">
        <v>60</v>
      </c>
      <c r="F52" s="34"/>
      <c r="G52" s="34">
        <v>1200</v>
      </c>
      <c r="J52" s="18">
        <f t="shared" si="0"/>
        <v>2100.1999999999994</v>
      </c>
    </row>
    <row r="53" spans="2:10">
      <c r="B53" s="33">
        <v>42279</v>
      </c>
      <c r="C53" s="30">
        <v>294</v>
      </c>
      <c r="D53" s="30" t="s">
        <v>59</v>
      </c>
      <c r="E53" s="34" t="s">
        <v>102</v>
      </c>
      <c r="F53" s="34">
        <v>1500</v>
      </c>
      <c r="G53" s="34"/>
      <c r="J53" s="18">
        <f t="shared" si="0"/>
        <v>600.19999999999936</v>
      </c>
    </row>
    <row r="54" spans="2:10">
      <c r="B54" s="33">
        <v>42279</v>
      </c>
      <c r="C54" s="30">
        <v>294</v>
      </c>
      <c r="D54" s="30" t="s">
        <v>49</v>
      </c>
      <c r="E54" s="34" t="s">
        <v>103</v>
      </c>
      <c r="F54" s="34">
        <v>79</v>
      </c>
      <c r="G54" s="34"/>
      <c r="J54" s="18">
        <f t="shared" si="0"/>
        <v>521.19999999999936</v>
      </c>
    </row>
    <row r="55" spans="2:10">
      <c r="B55" s="33">
        <v>42279</v>
      </c>
      <c r="C55" s="30">
        <v>294</v>
      </c>
      <c r="D55" s="30" t="s">
        <v>240</v>
      </c>
      <c r="E55" s="34" t="s">
        <v>104</v>
      </c>
      <c r="F55" s="34"/>
      <c r="G55" s="34">
        <v>276.32</v>
      </c>
      <c r="J55" s="18">
        <f t="shared" si="0"/>
        <v>797.5199999999993</v>
      </c>
    </row>
    <row r="56" spans="2:10">
      <c r="B56" s="33">
        <v>42280</v>
      </c>
      <c r="C56" s="30">
        <v>294</v>
      </c>
      <c r="D56" s="30" t="s">
        <v>49</v>
      </c>
      <c r="E56" s="34" t="s">
        <v>105</v>
      </c>
      <c r="F56" s="34">
        <v>54.25</v>
      </c>
      <c r="G56" s="34"/>
      <c r="J56" s="18">
        <f t="shared" si="0"/>
        <v>743.2699999999993</v>
      </c>
    </row>
    <row r="57" spans="2:10">
      <c r="B57" s="33">
        <v>42278</v>
      </c>
      <c r="C57" s="30">
        <v>294</v>
      </c>
      <c r="D57" s="30" t="s">
        <v>80</v>
      </c>
      <c r="E57" s="35" t="s">
        <v>106</v>
      </c>
      <c r="F57" s="34">
        <v>10.35</v>
      </c>
      <c r="G57" s="34"/>
      <c r="J57" s="18">
        <f t="shared" si="0"/>
        <v>732.91999999999928</v>
      </c>
    </row>
    <row r="58" spans="2:10">
      <c r="B58" s="33">
        <v>42284</v>
      </c>
      <c r="C58" s="30">
        <v>294</v>
      </c>
      <c r="D58" t="s">
        <v>69</v>
      </c>
      <c r="E58" s="34" t="s">
        <v>107</v>
      </c>
      <c r="F58" s="34">
        <v>7.5</v>
      </c>
      <c r="G58" s="34"/>
      <c r="J58" s="18">
        <f t="shared" si="0"/>
        <v>725.41999999999928</v>
      </c>
    </row>
    <row r="59" spans="2:10">
      <c r="B59" s="33">
        <v>42284</v>
      </c>
      <c r="C59" s="30">
        <v>294</v>
      </c>
      <c r="D59" s="30" t="s">
        <v>69</v>
      </c>
      <c r="E59" s="34" t="s">
        <v>108</v>
      </c>
      <c r="F59" s="34">
        <v>7.5</v>
      </c>
      <c r="G59" s="34"/>
      <c r="J59" s="18">
        <f t="shared" si="0"/>
        <v>717.91999999999928</v>
      </c>
    </row>
    <row r="60" spans="2:10">
      <c r="B60" s="33">
        <v>42284</v>
      </c>
      <c r="C60" s="30">
        <v>294</v>
      </c>
      <c r="D60" s="30" t="s">
        <v>69</v>
      </c>
      <c r="E60" s="34" t="s">
        <v>109</v>
      </c>
      <c r="F60" s="34"/>
      <c r="G60" s="34">
        <v>3682.5</v>
      </c>
      <c r="J60" s="18">
        <f t="shared" si="0"/>
        <v>4400.4199999999992</v>
      </c>
    </row>
    <row r="61" spans="2:10">
      <c r="B61" s="33">
        <v>42284</v>
      </c>
      <c r="C61" s="30">
        <v>294</v>
      </c>
      <c r="D61" s="30" t="s">
        <v>69</v>
      </c>
      <c r="E61" s="34" t="s">
        <v>110</v>
      </c>
      <c r="F61" s="34">
        <v>7.5</v>
      </c>
      <c r="G61" s="34"/>
      <c r="J61" s="18">
        <f t="shared" si="0"/>
        <v>4392.9199999999992</v>
      </c>
    </row>
    <row r="62" spans="2:10">
      <c r="B62" s="33">
        <v>42284</v>
      </c>
      <c r="C62" s="30">
        <v>294</v>
      </c>
      <c r="D62" s="30" t="s">
        <v>69</v>
      </c>
      <c r="E62" s="34" t="s">
        <v>111</v>
      </c>
      <c r="F62" s="34">
        <v>7.5</v>
      </c>
      <c r="G62" s="34"/>
      <c r="J62" s="18">
        <f t="shared" si="0"/>
        <v>4385.4199999999992</v>
      </c>
    </row>
    <row r="63" spans="2:10">
      <c r="B63" s="33">
        <v>42284</v>
      </c>
      <c r="C63" s="30">
        <v>294</v>
      </c>
      <c r="D63" s="30" t="s">
        <v>69</v>
      </c>
      <c r="E63" s="34" t="s">
        <v>112</v>
      </c>
      <c r="F63" s="34">
        <v>7.5</v>
      </c>
      <c r="G63" s="34"/>
      <c r="J63" s="18">
        <f t="shared" si="0"/>
        <v>4377.9199999999992</v>
      </c>
    </row>
    <row r="64" spans="2:10">
      <c r="B64" s="33">
        <v>42284</v>
      </c>
      <c r="C64" s="30">
        <v>294</v>
      </c>
      <c r="D64" s="30" t="s">
        <v>69</v>
      </c>
      <c r="E64" s="34" t="s">
        <v>113</v>
      </c>
      <c r="F64" s="34">
        <v>7.5</v>
      </c>
      <c r="G64" s="34"/>
      <c r="J64" s="18">
        <f t="shared" si="0"/>
        <v>4370.4199999999992</v>
      </c>
    </row>
    <row r="65" spans="2:10">
      <c r="B65" s="33">
        <v>42284</v>
      </c>
      <c r="C65" s="30">
        <v>294</v>
      </c>
      <c r="D65" s="30" t="s">
        <v>69</v>
      </c>
      <c r="E65" s="34" t="s">
        <v>114</v>
      </c>
      <c r="F65" s="34">
        <v>7.5</v>
      </c>
      <c r="G65" s="34"/>
      <c r="J65" s="18">
        <f t="shared" si="0"/>
        <v>4362.9199999999992</v>
      </c>
    </row>
    <row r="66" spans="2:10">
      <c r="B66" s="33">
        <v>42286</v>
      </c>
      <c r="C66" s="30">
        <v>294</v>
      </c>
      <c r="D66" s="30" t="s">
        <v>69</v>
      </c>
      <c r="E66" s="34" t="s">
        <v>115</v>
      </c>
      <c r="F66" s="34"/>
      <c r="G66" s="34">
        <v>7.5</v>
      </c>
      <c r="J66" s="18">
        <f t="shared" si="0"/>
        <v>4370.4199999999992</v>
      </c>
    </row>
    <row r="67" spans="2:10">
      <c r="B67" s="33">
        <v>42286</v>
      </c>
      <c r="C67" s="30">
        <v>294</v>
      </c>
      <c r="D67" s="30" t="s">
        <v>69</v>
      </c>
      <c r="E67" s="34" t="s">
        <v>117</v>
      </c>
      <c r="F67" s="34"/>
      <c r="G67" s="34">
        <v>7.5</v>
      </c>
      <c r="J67" s="18">
        <f t="shared" si="0"/>
        <v>4377.9199999999992</v>
      </c>
    </row>
    <row r="68" spans="2:10">
      <c r="B68" s="33">
        <v>42286</v>
      </c>
      <c r="C68" s="30">
        <v>294</v>
      </c>
      <c r="D68" s="30" t="s">
        <v>69</v>
      </c>
      <c r="E68" s="34" t="s">
        <v>116</v>
      </c>
      <c r="F68" s="34"/>
      <c r="G68" s="34">
        <v>7.5</v>
      </c>
      <c r="J68" s="18">
        <f t="shared" si="0"/>
        <v>4385.4199999999992</v>
      </c>
    </row>
    <row r="69" spans="2:10">
      <c r="B69" s="33">
        <v>42286</v>
      </c>
      <c r="C69" s="30">
        <v>295</v>
      </c>
      <c r="D69" s="30" t="s">
        <v>69</v>
      </c>
      <c r="E69" s="34" t="s">
        <v>118</v>
      </c>
      <c r="F69" s="34"/>
      <c r="G69" s="34">
        <v>7.5</v>
      </c>
      <c r="J69" s="18">
        <f t="shared" si="0"/>
        <v>4392.9199999999992</v>
      </c>
    </row>
    <row r="70" spans="2:10">
      <c r="B70" s="33">
        <v>42287</v>
      </c>
      <c r="C70" s="30">
        <v>295</v>
      </c>
      <c r="D70" s="30" t="s">
        <v>69</v>
      </c>
      <c r="E70" s="34" t="s">
        <v>119</v>
      </c>
      <c r="F70" s="34"/>
      <c r="G70" s="34">
        <v>7.5</v>
      </c>
      <c r="J70" s="18">
        <f t="shared" ref="J70:J134" si="1">J69-F70+G70</f>
        <v>4400.4199999999992</v>
      </c>
    </row>
    <row r="71" spans="2:10">
      <c r="B71" s="33">
        <v>42287</v>
      </c>
      <c r="C71" s="30">
        <v>295</v>
      </c>
      <c r="D71" s="30" t="s">
        <v>69</v>
      </c>
      <c r="E71" s="34" t="s">
        <v>120</v>
      </c>
      <c r="F71" s="34"/>
      <c r="G71" s="34">
        <v>7.5</v>
      </c>
      <c r="J71" s="18">
        <f t="shared" si="1"/>
        <v>4407.9199999999992</v>
      </c>
    </row>
    <row r="72" spans="2:10">
      <c r="B72" s="33">
        <v>42284</v>
      </c>
      <c r="C72" s="30">
        <v>295</v>
      </c>
      <c r="D72" s="30" t="s">
        <v>69</v>
      </c>
      <c r="E72" s="34" t="s">
        <v>121</v>
      </c>
      <c r="F72" s="34">
        <v>7.5</v>
      </c>
      <c r="G72" s="34"/>
      <c r="J72" s="18">
        <f t="shared" si="1"/>
        <v>4400.4199999999992</v>
      </c>
    </row>
    <row r="73" spans="2:10">
      <c r="B73" s="33">
        <v>42288</v>
      </c>
      <c r="C73" s="30">
        <v>295</v>
      </c>
      <c r="D73" s="30" t="s">
        <v>69</v>
      </c>
      <c r="E73" s="34" t="s">
        <v>122</v>
      </c>
      <c r="F73" s="34"/>
      <c r="G73" s="34">
        <v>7.5</v>
      </c>
      <c r="J73" s="18">
        <f t="shared" si="1"/>
        <v>4407.9199999999992</v>
      </c>
    </row>
    <row r="74" spans="2:10">
      <c r="B74" s="33">
        <v>42289</v>
      </c>
      <c r="C74" s="30">
        <v>295</v>
      </c>
      <c r="D74" s="30" t="s">
        <v>69</v>
      </c>
      <c r="E74" s="34" t="s">
        <v>123</v>
      </c>
      <c r="F74" s="34">
        <v>7.5</v>
      </c>
      <c r="G74" s="34"/>
      <c r="J74" s="18">
        <f t="shared" si="1"/>
        <v>4400.4199999999992</v>
      </c>
    </row>
    <row r="75" spans="2:10">
      <c r="B75" s="33">
        <v>42289</v>
      </c>
      <c r="C75" s="30">
        <v>295</v>
      </c>
      <c r="D75" s="30" t="s">
        <v>69</v>
      </c>
      <c r="E75" s="34" t="s">
        <v>124</v>
      </c>
      <c r="F75" s="34">
        <v>7.5</v>
      </c>
      <c r="G75" s="34"/>
      <c r="J75" s="18">
        <f t="shared" si="1"/>
        <v>4392.9199999999992</v>
      </c>
    </row>
    <row r="76" spans="2:10">
      <c r="B76" s="33">
        <v>42289</v>
      </c>
      <c r="C76" s="30">
        <v>295</v>
      </c>
      <c r="D76" s="30" t="s">
        <v>69</v>
      </c>
      <c r="E76" s="34" t="s">
        <v>125</v>
      </c>
      <c r="F76" s="34"/>
      <c r="G76" s="34">
        <v>135</v>
      </c>
      <c r="J76" s="18">
        <f t="shared" si="1"/>
        <v>4527.9199999999992</v>
      </c>
    </row>
    <row r="77" spans="2:10">
      <c r="B77" s="33">
        <v>42289</v>
      </c>
      <c r="C77" s="30">
        <v>295</v>
      </c>
      <c r="D77" s="30" t="s">
        <v>69</v>
      </c>
      <c r="E77" s="34" t="s">
        <v>126</v>
      </c>
      <c r="F77" s="34"/>
      <c r="G77" s="34">
        <v>7.5</v>
      </c>
      <c r="J77" s="18">
        <f t="shared" si="1"/>
        <v>4535.4199999999992</v>
      </c>
    </row>
    <row r="78" spans="2:10">
      <c r="B78" s="33">
        <v>42289</v>
      </c>
      <c r="C78" s="30">
        <v>295</v>
      </c>
      <c r="D78" s="30" t="s">
        <v>69</v>
      </c>
      <c r="E78" s="38" t="s">
        <v>142</v>
      </c>
      <c r="F78" s="38">
        <v>7.5</v>
      </c>
      <c r="G78" s="34"/>
      <c r="J78" s="18">
        <f t="shared" si="1"/>
        <v>4527.9199999999992</v>
      </c>
    </row>
    <row r="79" spans="2:10">
      <c r="B79" s="33">
        <v>42289</v>
      </c>
      <c r="C79" s="30">
        <v>295</v>
      </c>
      <c r="D79" s="30" t="s">
        <v>69</v>
      </c>
      <c r="E79" s="38" t="s">
        <v>143</v>
      </c>
      <c r="F79" s="38">
        <v>7.5</v>
      </c>
      <c r="G79" s="34"/>
      <c r="J79" s="18">
        <f t="shared" si="1"/>
        <v>4520.4199999999992</v>
      </c>
    </row>
    <row r="80" spans="2:10">
      <c r="B80" s="33">
        <v>42289</v>
      </c>
      <c r="C80" s="30">
        <v>295</v>
      </c>
      <c r="D80" s="30" t="s">
        <v>69</v>
      </c>
      <c r="E80" s="38" t="s">
        <v>144</v>
      </c>
      <c r="F80" s="38">
        <v>7.5</v>
      </c>
      <c r="G80" s="34"/>
      <c r="J80" s="18">
        <f t="shared" si="1"/>
        <v>4512.9199999999992</v>
      </c>
    </row>
    <row r="81" spans="2:10">
      <c r="B81" s="33">
        <v>42289</v>
      </c>
      <c r="C81" s="30">
        <v>295</v>
      </c>
      <c r="D81" s="30" t="s">
        <v>69</v>
      </c>
      <c r="E81" s="38" t="s">
        <v>145</v>
      </c>
      <c r="F81" s="38">
        <v>7.5</v>
      </c>
      <c r="G81" s="34"/>
      <c r="J81" s="18">
        <f t="shared" si="1"/>
        <v>4505.4199999999992</v>
      </c>
    </row>
    <row r="82" spans="2:10">
      <c r="B82" s="33">
        <v>42289</v>
      </c>
      <c r="C82" s="30">
        <v>295</v>
      </c>
      <c r="D82" s="30" t="s">
        <v>69</v>
      </c>
      <c r="E82" s="38" t="s">
        <v>146</v>
      </c>
      <c r="F82" s="38">
        <v>7.5</v>
      </c>
      <c r="G82" s="34"/>
      <c r="J82" s="18">
        <f t="shared" si="1"/>
        <v>4497.9199999999992</v>
      </c>
    </row>
    <row r="83" spans="2:10">
      <c r="B83" s="33">
        <v>42289</v>
      </c>
      <c r="C83" s="30">
        <v>295</v>
      </c>
      <c r="D83" s="30" t="s">
        <v>69</v>
      </c>
      <c r="E83" s="38" t="s">
        <v>147</v>
      </c>
      <c r="F83" s="38">
        <v>7.5</v>
      </c>
      <c r="G83" s="34"/>
      <c r="J83" s="18">
        <f t="shared" si="1"/>
        <v>4490.4199999999992</v>
      </c>
    </row>
    <row r="84" spans="2:10">
      <c r="B84" s="33">
        <v>42289</v>
      </c>
      <c r="C84" s="30">
        <v>295</v>
      </c>
      <c r="D84" s="30" t="s">
        <v>69</v>
      </c>
      <c r="E84" s="34" t="s">
        <v>127</v>
      </c>
      <c r="F84" s="38">
        <v>7.5</v>
      </c>
      <c r="G84" s="34"/>
      <c r="J84" s="18">
        <f t="shared" si="1"/>
        <v>4482.9199999999992</v>
      </c>
    </row>
    <row r="85" spans="2:10">
      <c r="B85" s="33">
        <v>42289</v>
      </c>
      <c r="C85" s="30">
        <v>295</v>
      </c>
      <c r="D85" s="30" t="s">
        <v>69</v>
      </c>
      <c r="E85" s="34" t="s">
        <v>128</v>
      </c>
      <c r="F85" s="38">
        <v>7.5</v>
      </c>
      <c r="G85" s="34"/>
      <c r="J85" s="18">
        <f t="shared" si="1"/>
        <v>4475.4199999999992</v>
      </c>
    </row>
    <row r="86" spans="2:10">
      <c r="B86" s="33">
        <v>42289</v>
      </c>
      <c r="C86" s="30">
        <v>295</v>
      </c>
      <c r="D86" s="30" t="s">
        <v>69</v>
      </c>
      <c r="E86" s="34" t="s">
        <v>129</v>
      </c>
      <c r="F86" s="38">
        <v>7.5</v>
      </c>
      <c r="G86" s="34"/>
      <c r="J86" s="18">
        <f t="shared" si="1"/>
        <v>4467.9199999999992</v>
      </c>
    </row>
    <row r="87" spans="2:10">
      <c r="B87" s="33">
        <v>42289</v>
      </c>
      <c r="C87" s="30">
        <v>295</v>
      </c>
      <c r="D87" s="30" t="s">
        <v>69</v>
      </c>
      <c r="E87" s="34" t="s">
        <v>130</v>
      </c>
      <c r="F87" s="30"/>
      <c r="G87" s="34">
        <v>7.5</v>
      </c>
      <c r="J87" s="18">
        <f t="shared" si="1"/>
        <v>4475.4199999999992</v>
      </c>
    </row>
    <row r="88" spans="2:10">
      <c r="B88" s="33">
        <v>42289</v>
      </c>
      <c r="C88" s="30">
        <v>295</v>
      </c>
      <c r="D88" s="30" t="s">
        <v>69</v>
      </c>
      <c r="E88" s="34" t="s">
        <v>131</v>
      </c>
      <c r="F88" s="30"/>
      <c r="G88" s="34">
        <v>7.5</v>
      </c>
      <c r="J88" s="18">
        <f t="shared" si="1"/>
        <v>4482.9199999999992</v>
      </c>
    </row>
    <row r="89" spans="2:10">
      <c r="B89" s="33">
        <v>42284</v>
      </c>
      <c r="C89" s="30">
        <v>295</v>
      </c>
      <c r="D89" s="30" t="s">
        <v>69</v>
      </c>
      <c r="E89" s="38" t="s">
        <v>132</v>
      </c>
      <c r="F89" s="36">
        <v>7.5</v>
      </c>
      <c r="G89" s="34"/>
      <c r="J89" s="18">
        <f t="shared" si="1"/>
        <v>4475.4199999999992</v>
      </c>
    </row>
    <row r="90" spans="2:10">
      <c r="B90" s="33">
        <v>42289</v>
      </c>
      <c r="C90" s="30">
        <v>295</v>
      </c>
      <c r="D90" s="30" t="s">
        <v>69</v>
      </c>
      <c r="E90" s="38" t="s">
        <v>134</v>
      </c>
      <c r="F90" s="36">
        <v>7.5</v>
      </c>
      <c r="G90" s="34"/>
      <c r="J90" s="18">
        <f t="shared" si="1"/>
        <v>4467.9199999999992</v>
      </c>
    </row>
    <row r="91" spans="2:10">
      <c r="B91" s="33">
        <v>42289</v>
      </c>
      <c r="C91" s="30">
        <v>295</v>
      </c>
      <c r="D91" s="30" t="s">
        <v>69</v>
      </c>
      <c r="E91" s="38" t="s">
        <v>135</v>
      </c>
      <c r="F91" s="36">
        <v>7.5</v>
      </c>
      <c r="G91" s="34"/>
      <c r="J91" s="18">
        <f t="shared" si="1"/>
        <v>4460.4199999999992</v>
      </c>
    </row>
    <row r="92" spans="2:10">
      <c r="B92" s="33">
        <v>42289</v>
      </c>
      <c r="C92" s="30">
        <v>295</v>
      </c>
      <c r="D92" s="30" t="s">
        <v>69</v>
      </c>
      <c r="E92" s="38" t="s">
        <v>136</v>
      </c>
      <c r="F92" s="36">
        <v>7.5</v>
      </c>
      <c r="G92" s="34"/>
      <c r="J92" s="18">
        <f t="shared" si="1"/>
        <v>4452.9199999999992</v>
      </c>
    </row>
    <row r="93" spans="2:10">
      <c r="B93" s="33">
        <v>42289</v>
      </c>
      <c r="C93" s="30">
        <v>295</v>
      </c>
      <c r="D93" s="30" t="s">
        <v>69</v>
      </c>
      <c r="E93" s="34" t="s">
        <v>137</v>
      </c>
      <c r="F93" s="30"/>
      <c r="G93" s="34">
        <v>7.5</v>
      </c>
      <c r="J93" s="18">
        <f t="shared" si="1"/>
        <v>4460.4199999999992</v>
      </c>
    </row>
    <row r="94" spans="2:10">
      <c r="B94" s="33">
        <v>42290</v>
      </c>
      <c r="C94" s="30">
        <v>295</v>
      </c>
      <c r="D94" s="30" t="s">
        <v>49</v>
      </c>
      <c r="E94" s="34" t="s">
        <v>138</v>
      </c>
      <c r="F94" s="36">
        <v>630</v>
      </c>
      <c r="G94" s="34"/>
      <c r="J94" s="18">
        <f t="shared" si="1"/>
        <v>3830.4199999999992</v>
      </c>
    </row>
    <row r="95" spans="2:10">
      <c r="B95" s="33">
        <v>42290</v>
      </c>
      <c r="C95" s="30">
        <v>295</v>
      </c>
      <c r="D95" s="30" t="s">
        <v>69</v>
      </c>
      <c r="E95" s="34" t="s">
        <v>139</v>
      </c>
      <c r="F95" s="30"/>
      <c r="G95" s="34">
        <v>7.5</v>
      </c>
      <c r="J95" s="18">
        <f t="shared" si="1"/>
        <v>3837.9199999999992</v>
      </c>
    </row>
    <row r="96" spans="2:10">
      <c r="B96" s="33">
        <v>42290</v>
      </c>
      <c r="C96" s="30">
        <v>295</v>
      </c>
      <c r="D96" s="30" t="s">
        <v>69</v>
      </c>
      <c r="E96" s="34" t="s">
        <v>140</v>
      </c>
      <c r="F96" s="34"/>
      <c r="G96" s="34">
        <v>7.5</v>
      </c>
      <c r="J96" s="18">
        <f t="shared" si="1"/>
        <v>3845.4199999999992</v>
      </c>
    </row>
    <row r="97" spans="2:10">
      <c r="B97" s="33">
        <v>42284</v>
      </c>
      <c r="C97" s="30">
        <v>295</v>
      </c>
      <c r="D97" s="30" t="s">
        <v>69</v>
      </c>
      <c r="E97" s="38" t="s">
        <v>141</v>
      </c>
      <c r="F97" s="34">
        <v>7.5</v>
      </c>
      <c r="G97" s="34"/>
      <c r="J97" s="18">
        <f t="shared" si="1"/>
        <v>3837.9199999999992</v>
      </c>
    </row>
    <row r="98" spans="2:10">
      <c r="B98" s="33">
        <v>42284</v>
      </c>
      <c r="C98" s="30">
        <v>295</v>
      </c>
      <c r="D98" s="30" t="s">
        <v>69</v>
      </c>
      <c r="E98" s="38" t="s">
        <v>133</v>
      </c>
      <c r="F98" s="34">
        <v>7.5</v>
      </c>
      <c r="G98" s="34"/>
      <c r="J98" s="18">
        <f t="shared" si="1"/>
        <v>3830.4199999999992</v>
      </c>
    </row>
    <row r="99" spans="2:10">
      <c r="B99" s="33">
        <v>42284</v>
      </c>
      <c r="C99" s="30">
        <v>295</v>
      </c>
      <c r="D99" s="30" t="s">
        <v>69</v>
      </c>
      <c r="E99" s="38" t="s">
        <v>148</v>
      </c>
      <c r="F99" s="34">
        <v>7.5</v>
      </c>
      <c r="G99" s="34"/>
      <c r="J99" s="18">
        <f t="shared" si="1"/>
        <v>3822.9199999999992</v>
      </c>
    </row>
    <row r="100" spans="2:10">
      <c r="B100" s="33">
        <v>42284</v>
      </c>
      <c r="C100" s="30">
        <v>295</v>
      </c>
      <c r="D100" s="30" t="s">
        <v>69</v>
      </c>
      <c r="E100" s="38" t="s">
        <v>149</v>
      </c>
      <c r="F100" s="34">
        <v>7.5</v>
      </c>
      <c r="G100" s="34"/>
      <c r="J100" s="18">
        <f t="shared" si="1"/>
        <v>3815.4199999999992</v>
      </c>
    </row>
    <row r="101" spans="2:10">
      <c r="B101" s="33">
        <v>42290</v>
      </c>
      <c r="C101" s="30">
        <v>295</v>
      </c>
      <c r="D101" s="30" t="s">
        <v>59</v>
      </c>
      <c r="E101" s="34" t="s">
        <v>60</v>
      </c>
      <c r="F101" s="34">
        <v>3000</v>
      </c>
      <c r="G101" s="34"/>
      <c r="J101" s="18">
        <f t="shared" si="1"/>
        <v>815.41999999999916</v>
      </c>
    </row>
    <row r="102" spans="2:10">
      <c r="B102" s="33">
        <v>42290</v>
      </c>
      <c r="C102" s="30">
        <v>295</v>
      </c>
      <c r="D102" s="30" t="s">
        <v>69</v>
      </c>
      <c r="E102" s="34" t="s">
        <v>151</v>
      </c>
      <c r="F102" s="34"/>
      <c r="G102" s="34">
        <v>7.5</v>
      </c>
      <c r="J102" s="18">
        <f t="shared" si="1"/>
        <v>822.91999999999916</v>
      </c>
    </row>
    <row r="103" spans="2:10">
      <c r="B103" s="33">
        <v>42292</v>
      </c>
      <c r="C103" s="30">
        <v>295</v>
      </c>
      <c r="D103" s="30" t="s">
        <v>69</v>
      </c>
      <c r="E103" s="34" t="s">
        <v>150</v>
      </c>
      <c r="F103" s="34"/>
      <c r="G103" s="34">
        <v>7.5</v>
      </c>
      <c r="J103" s="18">
        <f t="shared" si="1"/>
        <v>830.41999999999916</v>
      </c>
    </row>
    <row r="104" spans="2:10">
      <c r="B104" s="33">
        <v>42292</v>
      </c>
      <c r="C104" s="30">
        <v>295</v>
      </c>
      <c r="D104" s="30" t="s">
        <v>69</v>
      </c>
      <c r="E104" s="34" t="s">
        <v>152</v>
      </c>
      <c r="F104" s="34"/>
      <c r="G104" s="34">
        <v>7.5</v>
      </c>
      <c r="J104" s="18">
        <f t="shared" si="1"/>
        <v>837.91999999999916</v>
      </c>
    </row>
    <row r="105" spans="2:10">
      <c r="B105" s="33">
        <v>42292</v>
      </c>
      <c r="C105" s="30">
        <v>295</v>
      </c>
      <c r="D105" s="30" t="s">
        <v>69</v>
      </c>
      <c r="E105" s="34" t="s">
        <v>153</v>
      </c>
      <c r="F105" s="34"/>
      <c r="G105" s="34">
        <v>7.5</v>
      </c>
      <c r="J105" s="18">
        <f t="shared" si="1"/>
        <v>845.41999999999916</v>
      </c>
    </row>
    <row r="106" spans="2:10">
      <c r="B106" s="33">
        <v>42292</v>
      </c>
      <c r="C106" s="30">
        <v>295</v>
      </c>
      <c r="D106" s="30" t="s">
        <v>69</v>
      </c>
      <c r="E106" s="34" t="s">
        <v>154</v>
      </c>
      <c r="F106" s="34"/>
      <c r="G106" s="34">
        <v>7.5</v>
      </c>
      <c r="J106" s="18">
        <f t="shared" si="1"/>
        <v>852.91999999999916</v>
      </c>
    </row>
    <row r="107" spans="2:10">
      <c r="B107" s="33">
        <v>42292</v>
      </c>
      <c r="C107" s="30">
        <v>295</v>
      </c>
      <c r="D107" s="30" t="s">
        <v>69</v>
      </c>
      <c r="E107" s="34" t="s">
        <v>155</v>
      </c>
      <c r="F107" s="34"/>
      <c r="G107" s="34">
        <v>7.5</v>
      </c>
      <c r="J107" s="18">
        <f t="shared" si="1"/>
        <v>860.41999999999916</v>
      </c>
    </row>
    <row r="108" spans="2:10">
      <c r="B108" s="33">
        <v>42292</v>
      </c>
      <c r="C108" s="30">
        <v>295</v>
      </c>
      <c r="D108" s="30" t="s">
        <v>69</v>
      </c>
      <c r="E108" s="34" t="s">
        <v>156</v>
      </c>
      <c r="F108" s="34"/>
      <c r="G108" s="34">
        <v>7.5</v>
      </c>
      <c r="J108" s="18">
        <f t="shared" si="1"/>
        <v>867.91999999999916</v>
      </c>
    </row>
    <row r="109" spans="2:10">
      <c r="B109" s="33">
        <v>42293</v>
      </c>
      <c r="C109" s="30">
        <v>295</v>
      </c>
      <c r="D109" s="30" t="s">
        <v>69</v>
      </c>
      <c r="E109" s="34" t="s">
        <v>158</v>
      </c>
      <c r="F109" s="34"/>
      <c r="G109" s="34">
        <v>7.5</v>
      </c>
      <c r="J109" s="18">
        <f t="shared" si="1"/>
        <v>875.41999999999916</v>
      </c>
    </row>
    <row r="110" spans="2:10">
      <c r="B110" s="33">
        <v>42293</v>
      </c>
      <c r="C110" s="30">
        <v>295</v>
      </c>
      <c r="D110" s="30" t="s">
        <v>69</v>
      </c>
      <c r="E110" s="34" t="s">
        <v>159</v>
      </c>
      <c r="F110" s="34"/>
      <c r="G110" s="34">
        <v>7.5</v>
      </c>
      <c r="J110" s="18">
        <f t="shared" si="1"/>
        <v>882.91999999999916</v>
      </c>
    </row>
    <row r="111" spans="2:10">
      <c r="B111" s="33">
        <v>42296</v>
      </c>
      <c r="C111" s="30">
        <v>295</v>
      </c>
      <c r="D111" s="30" t="s">
        <v>69</v>
      </c>
      <c r="E111" s="34" t="s">
        <v>160</v>
      </c>
      <c r="F111" s="34"/>
      <c r="G111" s="34">
        <v>7.5</v>
      </c>
      <c r="J111" s="18">
        <f t="shared" si="1"/>
        <v>890.41999999999916</v>
      </c>
    </row>
    <row r="112" spans="2:10">
      <c r="B112" s="33">
        <v>42296</v>
      </c>
      <c r="C112" s="30">
        <v>295</v>
      </c>
      <c r="D112" s="30" t="s">
        <v>69</v>
      </c>
      <c r="E112" s="34" t="s">
        <v>161</v>
      </c>
      <c r="F112" s="34"/>
      <c r="G112" s="34">
        <v>7.5</v>
      </c>
      <c r="J112" s="18">
        <f t="shared" si="1"/>
        <v>897.91999999999916</v>
      </c>
    </row>
    <row r="113" spans="2:10">
      <c r="B113" s="33">
        <v>42297</v>
      </c>
      <c r="C113" s="30">
        <v>295</v>
      </c>
      <c r="D113" s="30" t="s">
        <v>69</v>
      </c>
      <c r="E113" s="34" t="s">
        <v>162</v>
      </c>
      <c r="F113" s="34"/>
      <c r="G113" s="34">
        <v>7.5</v>
      </c>
      <c r="J113" s="18">
        <f t="shared" si="1"/>
        <v>905.41999999999916</v>
      </c>
    </row>
    <row r="114" spans="2:10">
      <c r="B114" s="33">
        <v>42297</v>
      </c>
      <c r="C114" s="30">
        <v>295</v>
      </c>
      <c r="D114" s="30" t="s">
        <v>69</v>
      </c>
      <c r="E114" s="34" t="s">
        <v>163</v>
      </c>
      <c r="F114" s="30"/>
      <c r="G114" s="34">
        <v>7.5</v>
      </c>
      <c r="J114" s="18">
        <f t="shared" si="1"/>
        <v>912.91999999999916</v>
      </c>
    </row>
    <row r="115" spans="2:10">
      <c r="B115" s="33">
        <v>42298</v>
      </c>
      <c r="C115" s="30">
        <v>295</v>
      </c>
      <c r="D115" s="30" t="s">
        <v>69</v>
      </c>
      <c r="E115" s="34" t="s">
        <v>157</v>
      </c>
      <c r="F115" s="30"/>
      <c r="G115" s="34">
        <v>7.5</v>
      </c>
      <c r="J115" s="18">
        <f t="shared" si="1"/>
        <v>920.41999999999916</v>
      </c>
    </row>
    <row r="116" spans="2:10">
      <c r="B116" s="33">
        <v>42299</v>
      </c>
      <c r="C116" s="30">
        <v>295</v>
      </c>
      <c r="D116" s="30" t="s">
        <v>69</v>
      </c>
      <c r="E116" s="34" t="s">
        <v>164</v>
      </c>
      <c r="F116" s="30"/>
      <c r="G116" s="34">
        <v>7.5</v>
      </c>
      <c r="J116" s="18">
        <f t="shared" si="1"/>
        <v>927.91999999999916</v>
      </c>
    </row>
    <row r="117" spans="2:10">
      <c r="B117" s="33">
        <v>42299</v>
      </c>
      <c r="C117" s="30">
        <v>295</v>
      </c>
      <c r="D117" s="30" t="s">
        <v>59</v>
      </c>
      <c r="E117" s="34" t="s">
        <v>165</v>
      </c>
      <c r="F117" s="30"/>
      <c r="G117" s="34">
        <v>1500</v>
      </c>
      <c r="J117" s="18">
        <f t="shared" si="1"/>
        <v>2427.9199999999992</v>
      </c>
    </row>
    <row r="118" spans="2:10">
      <c r="B118" s="33">
        <v>42299</v>
      </c>
      <c r="C118" s="30">
        <v>295</v>
      </c>
      <c r="D118" s="30" t="s">
        <v>69</v>
      </c>
      <c r="E118" s="34" t="s">
        <v>166</v>
      </c>
      <c r="F118" s="30"/>
      <c r="G118" s="34">
        <v>7.5</v>
      </c>
      <c r="J118" s="18">
        <f t="shared" si="1"/>
        <v>2435.4199999999992</v>
      </c>
    </row>
    <row r="119" spans="2:10">
      <c r="B119" s="33">
        <v>42299</v>
      </c>
      <c r="C119" s="30">
        <v>295</v>
      </c>
      <c r="D119" s="30" t="s">
        <v>69</v>
      </c>
      <c r="E119" s="34" t="s">
        <v>167</v>
      </c>
      <c r="F119" s="30"/>
      <c r="G119" s="34">
        <v>7.5</v>
      </c>
      <c r="J119" s="18">
        <f t="shared" si="1"/>
        <v>2442.9199999999992</v>
      </c>
    </row>
    <row r="120" spans="2:10">
      <c r="B120" s="33">
        <v>42300</v>
      </c>
      <c r="C120" s="30">
        <v>295</v>
      </c>
      <c r="D120" s="30" t="s">
        <v>69</v>
      </c>
      <c r="E120" s="34" t="s">
        <v>168</v>
      </c>
      <c r="F120" s="30"/>
      <c r="G120" s="34">
        <v>7.5</v>
      </c>
      <c r="J120" s="18">
        <f t="shared" si="1"/>
        <v>2450.4199999999992</v>
      </c>
    </row>
    <row r="121" spans="2:10">
      <c r="B121" s="33">
        <v>42300</v>
      </c>
      <c r="C121" s="30">
        <v>295</v>
      </c>
      <c r="D121" s="30" t="s">
        <v>69</v>
      </c>
      <c r="E121" s="34" t="s">
        <v>169</v>
      </c>
      <c r="F121" s="30"/>
      <c r="G121" s="34">
        <v>7.5</v>
      </c>
      <c r="J121" s="18">
        <f t="shared" si="1"/>
        <v>2457.9199999999992</v>
      </c>
    </row>
    <row r="122" spans="2:10">
      <c r="B122" s="33">
        <v>42300</v>
      </c>
      <c r="C122" s="30">
        <v>295</v>
      </c>
      <c r="D122" s="30" t="s">
        <v>49</v>
      </c>
      <c r="E122" s="34" t="s">
        <v>170</v>
      </c>
      <c r="F122" s="30"/>
      <c r="G122" s="34">
        <v>1000</v>
      </c>
      <c r="J122" s="18">
        <f t="shared" si="1"/>
        <v>3457.9199999999992</v>
      </c>
    </row>
    <row r="123" spans="2:10">
      <c r="B123" s="33">
        <v>42300</v>
      </c>
      <c r="C123" s="30">
        <v>295</v>
      </c>
      <c r="D123" s="30" t="s">
        <v>69</v>
      </c>
      <c r="E123" s="34" t="s">
        <v>171</v>
      </c>
      <c r="F123" s="30"/>
      <c r="G123" s="34">
        <v>7.5</v>
      </c>
      <c r="J123" s="18">
        <f t="shared" si="1"/>
        <v>3465.4199999999992</v>
      </c>
    </row>
    <row r="124" spans="2:10">
      <c r="B124" s="33">
        <v>42302</v>
      </c>
      <c r="C124" s="30">
        <v>296</v>
      </c>
      <c r="D124" s="30" t="s">
        <v>24</v>
      </c>
      <c r="E124" s="34" t="s">
        <v>172</v>
      </c>
      <c r="F124" s="34">
        <v>79.5</v>
      </c>
      <c r="G124" s="34"/>
      <c r="J124" s="18">
        <f t="shared" si="1"/>
        <v>3385.9199999999992</v>
      </c>
    </row>
    <row r="125" spans="2:10">
      <c r="B125" s="33">
        <v>42302</v>
      </c>
      <c r="C125" s="30">
        <v>296</v>
      </c>
      <c r="D125" s="30" t="s">
        <v>69</v>
      </c>
      <c r="E125" s="34" t="s">
        <v>173</v>
      </c>
      <c r="F125" s="30"/>
      <c r="G125" s="34">
        <v>7.5</v>
      </c>
      <c r="J125" s="18">
        <f t="shared" si="1"/>
        <v>3393.4199999999992</v>
      </c>
    </row>
    <row r="126" spans="2:10">
      <c r="B126" s="33">
        <v>42302</v>
      </c>
      <c r="C126" s="30">
        <v>296</v>
      </c>
      <c r="D126" s="30" t="s">
        <v>69</v>
      </c>
      <c r="E126" s="34" t="s">
        <v>174</v>
      </c>
      <c r="F126" s="30"/>
      <c r="G126" s="34">
        <v>7.5</v>
      </c>
      <c r="J126" s="18">
        <f t="shared" si="1"/>
        <v>3400.9199999999992</v>
      </c>
    </row>
    <row r="127" spans="2:10">
      <c r="B127" s="33">
        <v>42303</v>
      </c>
      <c r="C127" s="30">
        <v>296</v>
      </c>
      <c r="D127" s="30" t="s">
        <v>69</v>
      </c>
      <c r="E127" s="34" t="s">
        <v>175</v>
      </c>
      <c r="F127" s="30"/>
      <c r="G127" s="34">
        <v>7.5</v>
      </c>
      <c r="J127" s="18">
        <f t="shared" si="1"/>
        <v>3408.4199999999992</v>
      </c>
    </row>
    <row r="128" spans="2:10">
      <c r="B128" s="33">
        <v>42303</v>
      </c>
      <c r="C128" s="30">
        <v>296</v>
      </c>
      <c r="D128" s="30" t="s">
        <v>69</v>
      </c>
      <c r="E128" s="34" t="s">
        <v>176</v>
      </c>
      <c r="F128" s="30"/>
      <c r="G128" s="34">
        <v>7.5</v>
      </c>
      <c r="J128" s="18">
        <f t="shared" si="1"/>
        <v>3415.9199999999992</v>
      </c>
    </row>
    <row r="129" spans="2:10">
      <c r="B129" s="33">
        <v>42303</v>
      </c>
      <c r="C129" s="30">
        <v>296</v>
      </c>
      <c r="D129" s="30" t="s">
        <v>69</v>
      </c>
      <c r="E129" s="34" t="s">
        <v>177</v>
      </c>
      <c r="F129" s="30"/>
      <c r="G129" s="34">
        <v>7.5</v>
      </c>
      <c r="J129" s="18">
        <f t="shared" si="1"/>
        <v>3423.4199999999992</v>
      </c>
    </row>
    <row r="130" spans="2:10">
      <c r="B130" s="33">
        <v>42303</v>
      </c>
      <c r="C130" s="30">
        <v>296</v>
      </c>
      <c r="D130" s="30" t="s">
        <v>69</v>
      </c>
      <c r="E130" s="34" t="s">
        <v>178</v>
      </c>
      <c r="F130" s="30"/>
      <c r="G130" s="34">
        <v>7.5</v>
      </c>
      <c r="J130" s="18">
        <f t="shared" si="1"/>
        <v>3430.9199999999992</v>
      </c>
    </row>
    <row r="131" spans="2:10">
      <c r="B131" s="33">
        <v>42304</v>
      </c>
      <c r="C131" s="30">
        <v>296</v>
      </c>
      <c r="D131" s="30" t="s">
        <v>69</v>
      </c>
      <c r="E131" s="34" t="s">
        <v>179</v>
      </c>
      <c r="F131" s="30"/>
      <c r="G131" s="34">
        <v>7.5</v>
      </c>
      <c r="J131" s="18">
        <f t="shared" si="1"/>
        <v>3438.4199999999992</v>
      </c>
    </row>
    <row r="132" spans="2:10">
      <c r="B132" s="33">
        <v>42304</v>
      </c>
      <c r="C132" s="30">
        <v>296</v>
      </c>
      <c r="D132" s="30" t="s">
        <v>69</v>
      </c>
      <c r="E132" s="34" t="s">
        <v>180</v>
      </c>
      <c r="F132" s="30"/>
      <c r="G132" s="34">
        <v>7.5</v>
      </c>
      <c r="J132" s="18">
        <f t="shared" si="1"/>
        <v>3445.9199999999992</v>
      </c>
    </row>
    <row r="133" spans="2:10">
      <c r="B133" s="33">
        <v>42304</v>
      </c>
      <c r="C133" s="30">
        <v>296</v>
      </c>
      <c r="D133" s="30" t="s">
        <v>69</v>
      </c>
      <c r="E133" s="34" t="s">
        <v>181</v>
      </c>
      <c r="F133" s="30"/>
      <c r="G133" s="34">
        <v>7.5</v>
      </c>
      <c r="J133" s="18">
        <f t="shared" si="1"/>
        <v>3453.4199999999992</v>
      </c>
    </row>
    <row r="134" spans="2:10">
      <c r="B134" s="33">
        <v>42305</v>
      </c>
      <c r="C134" s="30">
        <v>296</v>
      </c>
      <c r="D134" s="30" t="s">
        <v>69</v>
      </c>
      <c r="E134" s="34" t="s">
        <v>182</v>
      </c>
      <c r="F134" s="30"/>
      <c r="G134" s="34">
        <v>7.5</v>
      </c>
      <c r="J134" s="18">
        <f t="shared" si="1"/>
        <v>3460.9199999999992</v>
      </c>
    </row>
    <row r="135" spans="2:10">
      <c r="B135" s="33">
        <v>42307</v>
      </c>
      <c r="C135" s="30">
        <v>296</v>
      </c>
      <c r="D135" s="30" t="s">
        <v>69</v>
      </c>
      <c r="E135" s="34" t="s">
        <v>183</v>
      </c>
      <c r="F135" s="30"/>
      <c r="G135" s="34">
        <v>7.5</v>
      </c>
      <c r="J135" s="18">
        <f t="shared" ref="J135:J176" si="2">J134-F135+G135</f>
        <v>3468.4199999999992</v>
      </c>
    </row>
    <row r="136" spans="2:10">
      <c r="B136" s="33">
        <v>42310</v>
      </c>
      <c r="C136" s="30">
        <v>296</v>
      </c>
      <c r="D136" s="30" t="s">
        <v>69</v>
      </c>
      <c r="E136" s="34" t="s">
        <v>184</v>
      </c>
      <c r="F136" s="30"/>
      <c r="G136" s="34">
        <v>7.5</v>
      </c>
      <c r="J136" s="18">
        <f t="shared" si="2"/>
        <v>3475.9199999999992</v>
      </c>
    </row>
    <row r="137" spans="2:10">
      <c r="B137" s="33">
        <v>42311</v>
      </c>
      <c r="C137" s="30">
        <v>296</v>
      </c>
      <c r="D137" s="30" t="s">
        <v>69</v>
      </c>
      <c r="E137" s="34" t="s">
        <v>185</v>
      </c>
      <c r="F137" s="30"/>
      <c r="G137" s="34">
        <v>7.5</v>
      </c>
      <c r="J137" s="18">
        <f t="shared" si="2"/>
        <v>3483.4199999999992</v>
      </c>
    </row>
    <row r="138" spans="2:10">
      <c r="B138" s="33">
        <v>42309</v>
      </c>
      <c r="C138" s="30">
        <v>296</v>
      </c>
      <c r="D138" s="30" t="s">
        <v>80</v>
      </c>
      <c r="E138" s="35" t="s">
        <v>186</v>
      </c>
      <c r="F138" s="30"/>
      <c r="G138" s="34">
        <v>104.7</v>
      </c>
      <c r="J138" s="18">
        <f t="shared" si="2"/>
        <v>3588.119999999999</v>
      </c>
    </row>
    <row r="139" spans="2:10">
      <c r="B139" s="33">
        <v>42309</v>
      </c>
      <c r="C139" s="30">
        <v>297</v>
      </c>
      <c r="D139" s="30" t="s">
        <v>80</v>
      </c>
      <c r="E139" s="35" t="s">
        <v>187</v>
      </c>
      <c r="F139" s="34">
        <v>177.49</v>
      </c>
      <c r="G139" s="34"/>
      <c r="J139" s="18">
        <f t="shared" si="2"/>
        <v>3410.6299999999992</v>
      </c>
    </row>
    <row r="140" spans="2:10">
      <c r="B140" s="33">
        <v>42320</v>
      </c>
      <c r="C140" s="30">
        <v>297</v>
      </c>
      <c r="D140" s="30" t="s">
        <v>69</v>
      </c>
      <c r="E140" s="34" t="s">
        <v>188</v>
      </c>
      <c r="F140" s="30"/>
      <c r="G140" s="34">
        <v>7.5</v>
      </c>
      <c r="J140" s="18">
        <f t="shared" si="2"/>
        <v>3418.1299999999992</v>
      </c>
    </row>
    <row r="141" spans="2:10">
      <c r="B141" s="33">
        <v>42324</v>
      </c>
      <c r="C141" s="30">
        <v>297</v>
      </c>
      <c r="D141" s="30" t="s">
        <v>69</v>
      </c>
      <c r="E141" s="34" t="s">
        <v>189</v>
      </c>
      <c r="F141" s="30"/>
      <c r="G141" s="34">
        <v>7.5</v>
      </c>
      <c r="J141" s="18">
        <f t="shared" si="2"/>
        <v>3425.6299999999992</v>
      </c>
    </row>
    <row r="142" spans="2:10">
      <c r="B142" s="33">
        <v>42326</v>
      </c>
      <c r="C142" s="30">
        <v>297</v>
      </c>
      <c r="D142" s="30" t="s">
        <v>76</v>
      </c>
      <c r="E142" s="34" t="s">
        <v>190</v>
      </c>
      <c r="F142" s="34">
        <v>8.1</v>
      </c>
      <c r="G142" s="34"/>
      <c r="J142" s="18">
        <f t="shared" si="2"/>
        <v>3417.5299999999993</v>
      </c>
    </row>
    <row r="143" spans="2:10">
      <c r="B143" s="33">
        <v>42327</v>
      </c>
      <c r="C143" s="30">
        <v>297</v>
      </c>
      <c r="D143" s="30" t="s">
        <v>69</v>
      </c>
      <c r="E143" s="34" t="s">
        <v>192</v>
      </c>
      <c r="F143" s="30"/>
      <c r="G143" s="34">
        <v>7.5</v>
      </c>
      <c r="J143" s="18">
        <f t="shared" si="2"/>
        <v>3425.0299999999993</v>
      </c>
    </row>
    <row r="144" spans="2:10">
      <c r="B144" s="33">
        <v>42327</v>
      </c>
      <c r="C144" s="30">
        <v>297</v>
      </c>
      <c r="D144" s="30" t="s">
        <v>69</v>
      </c>
      <c r="E144" s="34" t="s">
        <v>193</v>
      </c>
      <c r="F144" s="30"/>
      <c r="G144" s="34">
        <v>7.5</v>
      </c>
      <c r="J144" s="18">
        <f t="shared" si="2"/>
        <v>3432.5299999999993</v>
      </c>
    </row>
    <row r="145" spans="2:10">
      <c r="B145" s="33">
        <v>42328</v>
      </c>
      <c r="C145" s="30">
        <v>297</v>
      </c>
      <c r="D145" s="30" t="s">
        <v>69</v>
      </c>
      <c r="E145" s="34" t="s">
        <v>191</v>
      </c>
      <c r="F145" s="30"/>
      <c r="G145" s="34">
        <v>7.5</v>
      </c>
      <c r="J145" s="18">
        <f t="shared" si="2"/>
        <v>3440.0299999999993</v>
      </c>
    </row>
    <row r="146" spans="2:10">
      <c r="B146" s="33">
        <v>42328</v>
      </c>
      <c r="C146" s="30">
        <v>297</v>
      </c>
      <c r="D146" s="30" t="s">
        <v>69</v>
      </c>
      <c r="E146" s="1" t="s">
        <v>194</v>
      </c>
      <c r="F146" s="30"/>
      <c r="G146" s="34">
        <v>10</v>
      </c>
      <c r="J146" s="18">
        <f t="shared" si="2"/>
        <v>3450.0299999999993</v>
      </c>
    </row>
    <row r="147" spans="2:10">
      <c r="B147" s="33">
        <v>42329</v>
      </c>
      <c r="C147" s="30">
        <v>298</v>
      </c>
      <c r="D147" s="30" t="s">
        <v>69</v>
      </c>
      <c r="E147" s="34" t="s">
        <v>195</v>
      </c>
      <c r="F147" s="30"/>
      <c r="G147" s="34">
        <v>15</v>
      </c>
      <c r="J147" s="18">
        <f t="shared" si="2"/>
        <v>3465.0299999999993</v>
      </c>
    </row>
    <row r="148" spans="2:10">
      <c r="B148" s="33">
        <v>42329</v>
      </c>
      <c r="C148" s="30">
        <v>298</v>
      </c>
      <c r="D148" s="30" t="s">
        <v>69</v>
      </c>
      <c r="E148" s="34" t="s">
        <v>196</v>
      </c>
      <c r="F148" s="30"/>
      <c r="G148" s="34">
        <v>7.5</v>
      </c>
      <c r="J148" s="18">
        <f t="shared" si="2"/>
        <v>3472.5299999999993</v>
      </c>
    </row>
    <row r="149" spans="2:10">
      <c r="B149" s="33">
        <v>42330</v>
      </c>
      <c r="C149" s="30">
        <v>298</v>
      </c>
      <c r="D149" s="30" t="s">
        <v>69</v>
      </c>
      <c r="E149" s="34" t="s">
        <v>198</v>
      </c>
      <c r="F149" s="30"/>
      <c r="G149" s="34">
        <v>7.5</v>
      </c>
      <c r="J149" s="18">
        <f t="shared" si="2"/>
        <v>3480.0299999999993</v>
      </c>
    </row>
    <row r="150" spans="2:10">
      <c r="B150" s="33">
        <v>42331</v>
      </c>
      <c r="C150" s="30">
        <v>298</v>
      </c>
      <c r="D150" s="30" t="s">
        <v>69</v>
      </c>
      <c r="E150" s="34" t="s">
        <v>197</v>
      </c>
      <c r="F150" s="30"/>
      <c r="G150" s="34">
        <v>7.5</v>
      </c>
      <c r="J150" s="18">
        <f t="shared" si="2"/>
        <v>3487.5299999999993</v>
      </c>
    </row>
    <row r="151" spans="2:10">
      <c r="B151" s="33">
        <v>42331</v>
      </c>
      <c r="C151" s="30">
        <v>298</v>
      </c>
      <c r="D151" s="30" t="s">
        <v>69</v>
      </c>
      <c r="E151" s="34" t="s">
        <v>199</v>
      </c>
      <c r="F151" s="30"/>
      <c r="G151" s="34">
        <v>7.5</v>
      </c>
      <c r="J151" s="18">
        <f t="shared" si="2"/>
        <v>3495.0299999999993</v>
      </c>
    </row>
    <row r="152" spans="2:10">
      <c r="B152" s="33">
        <v>42331</v>
      </c>
      <c r="C152" s="30">
        <v>298</v>
      </c>
      <c r="D152" s="30" t="s">
        <v>69</v>
      </c>
      <c r="E152" s="34" t="s">
        <v>200</v>
      </c>
      <c r="F152" s="30"/>
      <c r="G152" s="34">
        <v>7.5</v>
      </c>
      <c r="J152" s="18">
        <f t="shared" si="2"/>
        <v>3502.5299999999993</v>
      </c>
    </row>
    <row r="153" spans="2:10">
      <c r="B153" s="33">
        <v>42331</v>
      </c>
      <c r="C153" s="30">
        <v>298</v>
      </c>
      <c r="D153" s="30" t="s">
        <v>69</v>
      </c>
      <c r="E153" s="34" t="s">
        <v>201</v>
      </c>
      <c r="F153" s="30"/>
      <c r="G153" s="34">
        <v>7.5</v>
      </c>
      <c r="J153" s="18">
        <f t="shared" si="2"/>
        <v>3510.0299999999993</v>
      </c>
    </row>
    <row r="154" spans="2:10">
      <c r="B154" s="33">
        <v>42332</v>
      </c>
      <c r="C154" s="30">
        <v>298</v>
      </c>
      <c r="D154" s="30" t="s">
        <v>69</v>
      </c>
      <c r="E154" s="34" t="s">
        <v>202</v>
      </c>
      <c r="F154" s="30"/>
      <c r="G154" s="34">
        <v>7.5</v>
      </c>
      <c r="J154" s="18">
        <f t="shared" si="2"/>
        <v>3517.5299999999993</v>
      </c>
    </row>
    <row r="155" spans="2:10">
      <c r="B155" s="33">
        <v>42332</v>
      </c>
      <c r="C155" s="30">
        <v>298</v>
      </c>
      <c r="D155" s="30" t="s">
        <v>69</v>
      </c>
      <c r="E155" s="34" t="s">
        <v>203</v>
      </c>
      <c r="F155" s="30"/>
      <c r="G155" s="34">
        <v>7.5</v>
      </c>
      <c r="J155" s="18">
        <f t="shared" si="2"/>
        <v>3525.0299999999993</v>
      </c>
    </row>
    <row r="156" spans="2:10">
      <c r="B156" s="33">
        <v>42333</v>
      </c>
      <c r="C156" s="30">
        <v>298</v>
      </c>
      <c r="D156" s="30" t="s">
        <v>69</v>
      </c>
      <c r="E156" s="34" t="s">
        <v>204</v>
      </c>
      <c r="F156" s="30"/>
      <c r="G156" s="34">
        <v>7.5</v>
      </c>
      <c r="J156" s="18">
        <f t="shared" si="2"/>
        <v>3532.5299999999993</v>
      </c>
    </row>
    <row r="157" spans="2:10">
      <c r="B157" s="33">
        <v>42333</v>
      </c>
      <c r="C157" s="30">
        <v>298</v>
      </c>
      <c r="D157" s="30" t="s">
        <v>69</v>
      </c>
      <c r="E157" s="34" t="s">
        <v>205</v>
      </c>
      <c r="F157" s="30"/>
      <c r="G157" s="34">
        <v>7.5</v>
      </c>
      <c r="J157" s="18">
        <f t="shared" si="2"/>
        <v>3540.0299999999993</v>
      </c>
    </row>
    <row r="158" spans="2:10">
      <c r="B158" s="33">
        <v>42334</v>
      </c>
      <c r="C158" s="30">
        <v>298</v>
      </c>
      <c r="D158" s="30" t="s">
        <v>69</v>
      </c>
      <c r="E158" s="34" t="s">
        <v>206</v>
      </c>
      <c r="F158" s="30"/>
      <c r="G158" s="34">
        <v>7.5</v>
      </c>
      <c r="J158" s="18">
        <f t="shared" si="2"/>
        <v>3547.5299999999993</v>
      </c>
    </row>
    <row r="159" spans="2:10">
      <c r="B159" s="33">
        <v>42334</v>
      </c>
      <c r="C159" s="30">
        <v>298</v>
      </c>
      <c r="D159" s="30" t="s">
        <v>69</v>
      </c>
      <c r="E159" s="34" t="s">
        <v>207</v>
      </c>
      <c r="F159" s="30"/>
      <c r="G159" s="34">
        <v>7.5</v>
      </c>
      <c r="J159" s="18">
        <f t="shared" si="2"/>
        <v>3555.0299999999993</v>
      </c>
    </row>
    <row r="160" spans="2:10">
      <c r="B160" s="33">
        <v>42335</v>
      </c>
      <c r="C160" s="30">
        <v>298</v>
      </c>
      <c r="D160" s="30" t="s">
        <v>69</v>
      </c>
      <c r="E160" s="34" t="s">
        <v>208</v>
      </c>
      <c r="F160" s="30"/>
      <c r="G160" s="34">
        <v>7.5</v>
      </c>
      <c r="J160" s="18">
        <f t="shared" si="2"/>
        <v>3562.5299999999993</v>
      </c>
    </row>
    <row r="161" spans="2:10">
      <c r="B161" s="33">
        <v>42335</v>
      </c>
      <c r="C161" s="30">
        <v>298</v>
      </c>
      <c r="D161" s="30" t="s">
        <v>69</v>
      </c>
      <c r="E161" s="34" t="s">
        <v>209</v>
      </c>
      <c r="F161" s="30"/>
      <c r="G161" s="34">
        <v>7.5</v>
      </c>
      <c r="J161" s="18">
        <f t="shared" si="2"/>
        <v>3570.0299999999993</v>
      </c>
    </row>
    <row r="162" spans="2:10">
      <c r="B162" s="33">
        <v>42336</v>
      </c>
      <c r="C162" s="30">
        <v>298</v>
      </c>
      <c r="D162" s="30" t="s">
        <v>69</v>
      </c>
      <c r="E162" s="34" t="s">
        <v>210</v>
      </c>
      <c r="F162" s="30"/>
      <c r="G162" s="34">
        <v>7.5</v>
      </c>
      <c r="J162" s="18">
        <f t="shared" si="2"/>
        <v>3577.5299999999993</v>
      </c>
    </row>
    <row r="163" spans="2:10">
      <c r="B163" s="33">
        <v>42338</v>
      </c>
      <c r="C163" s="30">
        <v>298</v>
      </c>
      <c r="D163" s="30" t="s">
        <v>69</v>
      </c>
      <c r="E163" s="34" t="s">
        <v>211</v>
      </c>
      <c r="F163" s="30"/>
      <c r="G163" s="34">
        <v>7.5</v>
      </c>
      <c r="J163" s="18">
        <f t="shared" si="2"/>
        <v>3585.0299999999993</v>
      </c>
    </row>
    <row r="164" spans="2:10">
      <c r="B164" s="33">
        <v>42339</v>
      </c>
      <c r="C164" s="30">
        <v>298</v>
      </c>
      <c r="D164" s="30" t="s">
        <v>69</v>
      </c>
      <c r="E164" s="34" t="s">
        <v>212</v>
      </c>
      <c r="F164" s="34"/>
      <c r="G164" s="34">
        <v>7.5</v>
      </c>
      <c r="J164" s="18">
        <f t="shared" si="2"/>
        <v>3592.5299999999993</v>
      </c>
    </row>
    <row r="165" spans="2:10">
      <c r="B165" s="33">
        <v>42340</v>
      </c>
      <c r="C165" s="30">
        <v>298</v>
      </c>
      <c r="D165" s="30" t="s">
        <v>69</v>
      </c>
      <c r="E165" s="34" t="s">
        <v>213</v>
      </c>
      <c r="F165" s="34"/>
      <c r="G165" s="34">
        <v>7.5</v>
      </c>
      <c r="J165" s="18">
        <f t="shared" si="2"/>
        <v>3600.0299999999993</v>
      </c>
    </row>
    <row r="166" spans="2:10">
      <c r="B166" s="33">
        <v>42340</v>
      </c>
      <c r="C166" s="30">
        <v>298</v>
      </c>
      <c r="D166" s="30" t="s">
        <v>76</v>
      </c>
      <c r="E166" s="34" t="s">
        <v>214</v>
      </c>
      <c r="F166" s="34">
        <v>70</v>
      </c>
      <c r="G166" s="34"/>
      <c r="J166" s="18">
        <f t="shared" si="2"/>
        <v>3530.0299999999993</v>
      </c>
    </row>
    <row r="167" spans="2:10">
      <c r="B167" s="33">
        <v>42342</v>
      </c>
      <c r="C167" s="30">
        <v>299</v>
      </c>
      <c r="D167" s="30" t="s">
        <v>69</v>
      </c>
      <c r="E167" s="34" t="s">
        <v>215</v>
      </c>
      <c r="F167" s="34"/>
      <c r="G167" s="34">
        <v>7.5</v>
      </c>
      <c r="J167" s="18">
        <f t="shared" si="2"/>
        <v>3537.5299999999993</v>
      </c>
    </row>
    <row r="168" spans="2:10">
      <c r="B168" s="33">
        <v>42342</v>
      </c>
      <c r="C168" s="30">
        <v>299</v>
      </c>
      <c r="D168" s="30" t="s">
        <v>80</v>
      </c>
      <c r="E168" s="35" t="s">
        <v>216</v>
      </c>
      <c r="G168" s="34">
        <v>3.36</v>
      </c>
      <c r="J168" s="18">
        <f t="shared" si="2"/>
        <v>3540.8899999999994</v>
      </c>
    </row>
    <row r="169" spans="2:10">
      <c r="B169" s="33">
        <v>42347</v>
      </c>
      <c r="C169" s="30">
        <v>299</v>
      </c>
      <c r="D169" s="30" t="s">
        <v>69</v>
      </c>
      <c r="E169" s="34" t="s">
        <v>217</v>
      </c>
      <c r="F169" s="30"/>
      <c r="G169" s="34">
        <v>7.5</v>
      </c>
      <c r="J169" s="18">
        <f t="shared" si="2"/>
        <v>3548.3899999999994</v>
      </c>
    </row>
    <row r="170" spans="2:10">
      <c r="B170" s="33">
        <v>42348</v>
      </c>
      <c r="C170" s="30">
        <v>299</v>
      </c>
      <c r="D170" s="30" t="s">
        <v>69</v>
      </c>
      <c r="E170" s="34" t="s">
        <v>218</v>
      </c>
      <c r="F170" s="30"/>
      <c r="G170" s="34">
        <v>7.5</v>
      </c>
      <c r="J170" s="18">
        <f t="shared" si="2"/>
        <v>3555.8899999999994</v>
      </c>
    </row>
    <row r="171" spans="2:10">
      <c r="B171" s="33">
        <v>42357</v>
      </c>
      <c r="C171" s="30">
        <v>300</v>
      </c>
      <c r="D171" s="30" t="s">
        <v>49</v>
      </c>
      <c r="E171" s="34" t="s">
        <v>219</v>
      </c>
      <c r="F171" s="34">
        <v>82</v>
      </c>
      <c r="G171" s="34"/>
      <c r="J171" s="18">
        <f t="shared" si="2"/>
        <v>3473.8899999999994</v>
      </c>
    </row>
    <row r="172" spans="2:10">
      <c r="B172" s="33">
        <v>42357</v>
      </c>
      <c r="C172" s="30">
        <v>300</v>
      </c>
      <c r="D172" s="39" t="s">
        <v>76</v>
      </c>
      <c r="E172" s="34" t="s">
        <v>220</v>
      </c>
      <c r="F172" s="34">
        <v>659.45</v>
      </c>
      <c r="G172" s="34"/>
      <c r="J172" s="18">
        <f t="shared" si="2"/>
        <v>2814.4399999999996</v>
      </c>
    </row>
    <row r="173" spans="2:10">
      <c r="B173" s="33">
        <v>42723</v>
      </c>
      <c r="C173" s="30">
        <v>300</v>
      </c>
      <c r="D173" s="30" t="s">
        <v>49</v>
      </c>
      <c r="E173" s="34" t="s">
        <v>224</v>
      </c>
      <c r="F173" s="34">
        <v>88</v>
      </c>
      <c r="G173" s="34"/>
      <c r="J173" s="18">
        <f t="shared" si="2"/>
        <v>2726.4399999999996</v>
      </c>
    </row>
    <row r="174" spans="2:10">
      <c r="B174" s="33">
        <v>42725</v>
      </c>
      <c r="C174" s="30">
        <v>300</v>
      </c>
      <c r="D174" s="30" t="s">
        <v>69</v>
      </c>
      <c r="E174" s="34" t="s">
        <v>221</v>
      </c>
      <c r="F174" s="34"/>
      <c r="G174" s="34">
        <v>7.5</v>
      </c>
      <c r="J174" s="18">
        <f t="shared" si="2"/>
        <v>2733.9399999999996</v>
      </c>
    </row>
    <row r="175" spans="2:10">
      <c r="B175" s="33">
        <v>42365</v>
      </c>
      <c r="C175" s="30">
        <v>300</v>
      </c>
      <c r="D175" s="30" t="s">
        <v>69</v>
      </c>
      <c r="E175" s="34" t="s">
        <v>222</v>
      </c>
      <c r="F175" s="34"/>
      <c r="G175" s="34">
        <v>7.5</v>
      </c>
      <c r="J175" s="18">
        <f t="shared" si="2"/>
        <v>2741.4399999999996</v>
      </c>
    </row>
    <row r="176" spans="2:10">
      <c r="B176" s="33">
        <v>42365</v>
      </c>
      <c r="C176" s="30">
        <v>300</v>
      </c>
      <c r="D176" s="30" t="s">
        <v>69</v>
      </c>
      <c r="E176" s="34" t="s">
        <v>223</v>
      </c>
      <c r="F176" s="34"/>
      <c r="G176" s="34">
        <v>7.5</v>
      </c>
      <c r="J176" s="18">
        <f t="shared" si="2"/>
        <v>2748.9399999999996</v>
      </c>
    </row>
    <row r="177" spans="2:10">
      <c r="J177" s="18"/>
    </row>
    <row r="178" spans="2:10">
      <c r="J178" s="18"/>
    </row>
    <row r="181" spans="2:10">
      <c r="B181" s="33"/>
      <c r="C181" s="30"/>
      <c r="D181" s="30"/>
      <c r="E181" s="34"/>
      <c r="F181" s="34"/>
      <c r="G181" s="34"/>
    </row>
    <row r="182" spans="2:10">
      <c r="F182" s="1">
        <f>SUM(F3:F181)</f>
        <v>15738.330000000002</v>
      </c>
      <c r="G182" s="1">
        <f>SUM(G3:G181)</f>
        <v>18487.27</v>
      </c>
    </row>
    <row r="184" spans="2:10">
      <c r="E184" s="12" t="s">
        <v>30</v>
      </c>
      <c r="G184" s="25">
        <f>G182-F182</f>
        <v>2748.9399999999987</v>
      </c>
    </row>
    <row r="185" spans="2:10">
      <c r="G185" s="1"/>
    </row>
    <row r="186" spans="2:10">
      <c r="G186" s="18"/>
    </row>
    <row r="188" spans="2:10">
      <c r="B188" s="46" t="s">
        <v>245</v>
      </c>
      <c r="C188" s="47"/>
      <c r="D188" s="47" t="s">
        <v>80</v>
      </c>
      <c r="E188" s="47" t="s">
        <v>246</v>
      </c>
      <c r="F188" s="48">
        <v>10.35</v>
      </c>
      <c r="G188" s="48"/>
    </row>
    <row r="189" spans="2:10">
      <c r="B189" s="46" t="s">
        <v>245</v>
      </c>
      <c r="C189" s="47"/>
      <c r="D189" s="47" t="s">
        <v>248</v>
      </c>
      <c r="E189" s="48" t="s">
        <v>247</v>
      </c>
      <c r="F189" s="48">
        <v>750</v>
      </c>
      <c r="G189" s="48"/>
    </row>
    <row r="190" spans="2:10">
      <c r="B190" s="46" t="s">
        <v>245</v>
      </c>
      <c r="C190" s="47"/>
      <c r="D190" s="47" t="s">
        <v>69</v>
      </c>
      <c r="E190" s="48" t="s">
        <v>249</v>
      </c>
      <c r="F190" s="48"/>
      <c r="G190" s="48">
        <v>7.5</v>
      </c>
    </row>
    <row r="191" spans="2:10">
      <c r="B191" s="46" t="s">
        <v>245</v>
      </c>
      <c r="C191" s="47"/>
      <c r="D191" s="47" t="s">
        <v>62</v>
      </c>
      <c r="E191" s="48" t="s">
        <v>16</v>
      </c>
      <c r="F191" s="48">
        <v>200</v>
      </c>
      <c r="G191" s="48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F29" sqref="F29"/>
    </sheetView>
  </sheetViews>
  <sheetFormatPr baseColWidth="10" defaultRowHeight="15" x14ac:dyDescent="0"/>
  <cols>
    <col min="1" max="1" width="10.83203125" style="2"/>
    <col min="2" max="2" width="10.83203125" customWidth="1"/>
    <col min="3" max="3" width="10.1640625" customWidth="1"/>
    <col min="4" max="4" width="15.33203125" customWidth="1"/>
    <col min="5" max="5" width="32.5" customWidth="1"/>
    <col min="6" max="6" width="11" bestFit="1" customWidth="1"/>
    <col min="7" max="7" width="13.83203125" customWidth="1"/>
  </cols>
  <sheetData>
    <row r="1" spans="2:7" ht="24" customHeight="1">
      <c r="B1" s="3" t="s">
        <v>31</v>
      </c>
      <c r="F1" s="1"/>
      <c r="G1" s="1"/>
    </row>
    <row r="2" spans="2:7">
      <c r="B2" s="4" t="s">
        <v>0</v>
      </c>
      <c r="C2" s="4" t="s">
        <v>3</v>
      </c>
      <c r="D2" s="4" t="s">
        <v>1</v>
      </c>
      <c r="E2" s="4" t="s">
        <v>4</v>
      </c>
      <c r="F2" s="5" t="s">
        <v>5</v>
      </c>
      <c r="G2" s="5" t="s">
        <v>6</v>
      </c>
    </row>
    <row r="3" spans="2:7">
      <c r="B3" s="6"/>
      <c r="C3" s="6"/>
      <c r="D3" s="6"/>
      <c r="E3" s="19" t="s">
        <v>44</v>
      </c>
      <c r="F3" s="7"/>
      <c r="G3" s="7">
        <v>113609.17000000001</v>
      </c>
    </row>
    <row r="4" spans="2:7">
      <c r="B4" s="2">
        <v>42370</v>
      </c>
      <c r="C4">
        <v>68</v>
      </c>
      <c r="D4" t="s">
        <v>8</v>
      </c>
      <c r="E4" t="s">
        <v>255</v>
      </c>
      <c r="F4" s="1"/>
      <c r="G4" s="1">
        <v>836.14</v>
      </c>
    </row>
    <row r="5" spans="2:7">
      <c r="B5" s="2">
        <v>42415</v>
      </c>
      <c r="C5">
        <v>69</v>
      </c>
      <c r="D5" t="s">
        <v>59</v>
      </c>
      <c r="E5" t="s">
        <v>254</v>
      </c>
      <c r="F5" s="1">
        <v>4000</v>
      </c>
      <c r="G5" s="1"/>
    </row>
    <row r="6" spans="2:7">
      <c r="B6" s="2">
        <v>42440</v>
      </c>
      <c r="C6">
        <v>70</v>
      </c>
      <c r="D6" t="s">
        <v>59</v>
      </c>
      <c r="E6" t="s">
        <v>254</v>
      </c>
      <c r="F6" s="1">
        <v>1000</v>
      </c>
      <c r="G6" s="1"/>
    </row>
    <row r="7" spans="2:7">
      <c r="B7" s="2">
        <v>42451</v>
      </c>
      <c r="C7">
        <v>71</v>
      </c>
      <c r="D7" t="s">
        <v>59</v>
      </c>
      <c r="E7" t="s">
        <v>254</v>
      </c>
      <c r="F7" s="1">
        <v>750</v>
      </c>
      <c r="G7" s="1"/>
    </row>
    <row r="8" spans="2:7">
      <c r="B8" s="2">
        <v>42476</v>
      </c>
      <c r="C8">
        <v>71</v>
      </c>
      <c r="D8" t="s">
        <v>59</v>
      </c>
      <c r="E8" t="s">
        <v>254</v>
      </c>
      <c r="F8" s="1">
        <v>1000</v>
      </c>
      <c r="G8" s="1"/>
    </row>
    <row r="9" spans="2:7">
      <c r="B9" s="2">
        <v>42125</v>
      </c>
      <c r="C9">
        <v>72</v>
      </c>
      <c r="D9" t="s">
        <v>59</v>
      </c>
      <c r="E9" t="s">
        <v>254</v>
      </c>
      <c r="F9" s="1">
        <v>1500</v>
      </c>
      <c r="G9" s="1"/>
    </row>
    <row r="10" spans="2:7">
      <c r="B10" s="2">
        <v>42279</v>
      </c>
      <c r="C10">
        <v>73</v>
      </c>
      <c r="D10" t="s">
        <v>59</v>
      </c>
      <c r="E10" t="s">
        <v>254</v>
      </c>
      <c r="F10" s="1">
        <v>1200</v>
      </c>
      <c r="G10" s="1"/>
    </row>
    <row r="11" spans="2:7">
      <c r="B11" s="2">
        <v>42290</v>
      </c>
      <c r="C11">
        <v>73</v>
      </c>
      <c r="D11" t="s">
        <v>59</v>
      </c>
      <c r="E11" t="s">
        <v>254</v>
      </c>
      <c r="F11" s="1"/>
      <c r="G11" s="1">
        <v>3000</v>
      </c>
    </row>
    <row r="12" spans="2:7">
      <c r="B12" s="24"/>
      <c r="C12" s="24"/>
      <c r="D12" s="24"/>
      <c r="E12" s="24"/>
      <c r="F12" s="24"/>
      <c r="G12" s="24"/>
    </row>
    <row r="13" spans="2:7">
      <c r="F13" s="18">
        <f>SUM(F3:F12)</f>
        <v>9450</v>
      </c>
      <c r="G13" s="18">
        <f>SUM(G3:G12)</f>
        <v>117445.31000000001</v>
      </c>
    </row>
    <row r="15" spans="2:7">
      <c r="E15" s="10" t="s">
        <v>32</v>
      </c>
      <c r="G15" s="25">
        <f>G13-F13</f>
        <v>107995.31000000001</v>
      </c>
    </row>
    <row r="17" spans="2:11">
      <c r="B17" s="49" t="s">
        <v>245</v>
      </c>
      <c r="D17" s="49" t="s">
        <v>8</v>
      </c>
      <c r="E17" s="49" t="s">
        <v>43</v>
      </c>
      <c r="F17" s="49">
        <v>506.72</v>
      </c>
      <c r="G17" s="1"/>
      <c r="K17" s="18"/>
    </row>
    <row r="19" spans="2:11">
      <c r="K19" s="18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workbookViewId="0">
      <selection activeCell="F15" sqref="F15"/>
    </sheetView>
  </sheetViews>
  <sheetFormatPr baseColWidth="10" defaultRowHeight="15" x14ac:dyDescent="0"/>
  <cols>
    <col min="1" max="1" width="5.5" bestFit="1" customWidth="1"/>
    <col min="2" max="2" width="19.6640625" bestFit="1" customWidth="1"/>
    <col min="3" max="3" width="7.5" bestFit="1" customWidth="1"/>
    <col min="4" max="4" width="6.5" customWidth="1"/>
    <col min="5" max="5" width="16.5" customWidth="1"/>
    <col min="6" max="6" width="6.83203125" bestFit="1" customWidth="1"/>
  </cols>
  <sheetData>
    <row r="2" spans="1:3">
      <c r="A2" s="10" t="s">
        <v>35</v>
      </c>
    </row>
    <row r="4" spans="1:3">
      <c r="B4" t="s">
        <v>258</v>
      </c>
    </row>
    <row r="6" spans="1:3">
      <c r="A6" s="10" t="s">
        <v>36</v>
      </c>
    </row>
    <row r="8" spans="1:3">
      <c r="B8" t="s">
        <v>259</v>
      </c>
    </row>
    <row r="11" spans="1:3">
      <c r="A11" s="10" t="s">
        <v>260</v>
      </c>
      <c r="C11" s="28">
        <v>576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F13" sqref="F13"/>
    </sheetView>
  </sheetViews>
  <sheetFormatPr baseColWidth="10" defaultRowHeight="15" x14ac:dyDescent="0"/>
  <cols>
    <col min="2" max="2" width="32.33203125" customWidth="1"/>
    <col min="3" max="3" width="12" bestFit="1" customWidth="1"/>
  </cols>
  <sheetData>
    <row r="1" spans="1:3">
      <c r="A1" s="10" t="s">
        <v>42</v>
      </c>
    </row>
    <row r="3" spans="1:3">
      <c r="A3" s="27" t="s">
        <v>39</v>
      </c>
      <c r="B3" s="27" t="s">
        <v>40</v>
      </c>
      <c r="C3" s="27" t="s">
        <v>41</v>
      </c>
    </row>
    <row r="4" spans="1:3">
      <c r="A4" s="26">
        <v>2012</v>
      </c>
      <c r="B4" s="26" t="s">
        <v>37</v>
      </c>
      <c r="C4" s="29">
        <v>500</v>
      </c>
    </row>
    <row r="5" spans="1:3">
      <c r="A5" s="26">
        <v>2013</v>
      </c>
      <c r="B5" s="26" t="s">
        <v>38</v>
      </c>
      <c r="C5" s="29">
        <v>3000</v>
      </c>
    </row>
    <row r="6" spans="1:3">
      <c r="A6" s="26">
        <v>2014</v>
      </c>
      <c r="B6" s="26" t="s">
        <v>38</v>
      </c>
      <c r="C6" s="29">
        <v>10000</v>
      </c>
    </row>
    <row r="12" spans="1:3">
      <c r="A12" s="10" t="s">
        <v>256</v>
      </c>
    </row>
    <row r="14" spans="1:3">
      <c r="A14" s="26">
        <v>2015</v>
      </c>
      <c r="B14" s="26" t="s">
        <v>257</v>
      </c>
      <c r="C14" s="22">
        <v>3283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4" sqref="F24"/>
    </sheetView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begroting</vt:lpstr>
      <vt:lpstr>draaitabel 2015</vt:lpstr>
      <vt:lpstr>NL70RABO0370667999</vt:lpstr>
      <vt:lpstr>NL47RABO3658272244</vt:lpstr>
      <vt:lpstr>ledenmutaties 2015</vt:lpstr>
      <vt:lpstr>reserveringen</vt:lpstr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hendrik sijtsma</dc:creator>
  <cp:lastModifiedBy>hendrik sijtsma</cp:lastModifiedBy>
  <cp:lastPrinted>2015-04-20T17:26:47Z</cp:lastPrinted>
  <dcterms:created xsi:type="dcterms:W3CDTF">2014-06-02T17:54:06Z</dcterms:created>
  <dcterms:modified xsi:type="dcterms:W3CDTF">2016-03-08T20:29:30Z</dcterms:modified>
</cp:coreProperties>
</file>